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2022\FN TRENČÍN MR\ROZPOČTY\BEZ CIEN\"/>
    </mc:Choice>
  </mc:AlternateContent>
  <bookViews>
    <workbookView xWindow="-120" yWindow="-120" windowWidth="20730" windowHeight="11160" tabRatio="500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27" i="5"/>
  <c r="F27" i="5"/>
  <c r="E27" i="5"/>
  <c r="C27" i="5"/>
  <c r="W241" i="3"/>
  <c r="N241" i="3"/>
  <c r="L241" i="3"/>
  <c r="I241" i="3"/>
  <c r="E17" i="6"/>
  <c r="G24" i="5"/>
  <c r="F24" i="5"/>
  <c r="E24" i="5"/>
  <c r="C24" i="5"/>
  <c r="W239" i="3"/>
  <c r="N239" i="3"/>
  <c r="L239" i="3"/>
  <c r="I239" i="3"/>
  <c r="G23" i="5"/>
  <c r="F23" i="5"/>
  <c r="E23" i="5"/>
  <c r="C23" i="5"/>
  <c r="W237" i="3"/>
  <c r="N237" i="3"/>
  <c r="L237" i="3"/>
  <c r="I237" i="3"/>
  <c r="N236" i="3"/>
  <c r="L236" i="3"/>
  <c r="J236" i="3"/>
  <c r="H236" i="3"/>
  <c r="N235" i="3"/>
  <c r="L235" i="3"/>
  <c r="J235" i="3"/>
  <c r="H235" i="3"/>
  <c r="N234" i="3"/>
  <c r="L234" i="3"/>
  <c r="J234" i="3"/>
  <c r="H234" i="3"/>
  <c r="N233" i="3"/>
  <c r="L233" i="3"/>
  <c r="J233" i="3"/>
  <c r="H233" i="3"/>
  <c r="N232" i="3"/>
  <c r="L232" i="3"/>
  <c r="J232" i="3"/>
  <c r="H232" i="3"/>
  <c r="N231" i="3"/>
  <c r="L231" i="3"/>
  <c r="J231" i="3"/>
  <c r="H231" i="3"/>
  <c r="N230" i="3"/>
  <c r="L230" i="3"/>
  <c r="J230" i="3"/>
  <c r="J237" i="3" s="1"/>
  <c r="H230" i="3"/>
  <c r="H237" i="3" s="1"/>
  <c r="B23" i="5" s="1"/>
  <c r="G22" i="5"/>
  <c r="F22" i="5"/>
  <c r="E22" i="5"/>
  <c r="C22" i="5"/>
  <c r="W227" i="3"/>
  <c r="N227" i="3"/>
  <c r="L227" i="3"/>
  <c r="J227" i="3"/>
  <c r="D22" i="5" s="1"/>
  <c r="I227" i="3"/>
  <c r="N226" i="3"/>
  <c r="L226" i="3"/>
  <c r="J226" i="3"/>
  <c r="H226" i="3"/>
  <c r="N225" i="3"/>
  <c r="L225" i="3"/>
  <c r="J225" i="3"/>
  <c r="H225" i="3"/>
  <c r="N224" i="3"/>
  <c r="L224" i="3"/>
  <c r="J224" i="3"/>
  <c r="H224" i="3"/>
  <c r="N223" i="3"/>
  <c r="L223" i="3"/>
  <c r="J223" i="3"/>
  <c r="H223" i="3"/>
  <c r="N222" i="3"/>
  <c r="L222" i="3"/>
  <c r="J222" i="3"/>
  <c r="H222" i="3"/>
  <c r="N221" i="3"/>
  <c r="L221" i="3"/>
  <c r="J221" i="3"/>
  <c r="H221" i="3"/>
  <c r="N220" i="3"/>
  <c r="L220" i="3"/>
  <c r="J220" i="3"/>
  <c r="H220" i="3"/>
  <c r="N219" i="3"/>
  <c r="L219" i="3"/>
  <c r="J219" i="3"/>
  <c r="H219" i="3"/>
  <c r="N218" i="3"/>
  <c r="L218" i="3"/>
  <c r="J218" i="3"/>
  <c r="H218" i="3"/>
  <c r="N217" i="3"/>
  <c r="L217" i="3"/>
  <c r="J217" i="3"/>
  <c r="H217" i="3"/>
  <c r="N216" i="3"/>
  <c r="L216" i="3"/>
  <c r="J216" i="3"/>
  <c r="H216" i="3"/>
  <c r="N215" i="3"/>
  <c r="L215" i="3"/>
  <c r="J215" i="3"/>
  <c r="H215" i="3"/>
  <c r="N214" i="3"/>
  <c r="L214" i="3"/>
  <c r="J214" i="3"/>
  <c r="H214" i="3"/>
  <c r="N213" i="3"/>
  <c r="L213" i="3"/>
  <c r="J213" i="3"/>
  <c r="H213" i="3"/>
  <c r="N212" i="3"/>
  <c r="L212" i="3"/>
  <c r="J212" i="3"/>
  <c r="H212" i="3"/>
  <c r="N211" i="3"/>
  <c r="L211" i="3"/>
  <c r="J211" i="3"/>
  <c r="H211" i="3"/>
  <c r="N210" i="3"/>
  <c r="L210" i="3"/>
  <c r="J210" i="3"/>
  <c r="H210" i="3"/>
  <c r="N209" i="3"/>
  <c r="L209" i="3"/>
  <c r="J209" i="3"/>
  <c r="H209" i="3"/>
  <c r="N208" i="3"/>
  <c r="L208" i="3"/>
  <c r="J208" i="3"/>
  <c r="H208" i="3"/>
  <c r="N207" i="3"/>
  <c r="L207" i="3"/>
  <c r="J207" i="3"/>
  <c r="H207" i="3"/>
  <c r="N206" i="3"/>
  <c r="L206" i="3"/>
  <c r="J206" i="3"/>
  <c r="H206" i="3"/>
  <c r="N205" i="3"/>
  <c r="L205" i="3"/>
  <c r="J205" i="3"/>
  <c r="H205" i="3"/>
  <c r="N204" i="3"/>
  <c r="L204" i="3"/>
  <c r="J204" i="3"/>
  <c r="H204" i="3"/>
  <c r="N203" i="3"/>
  <c r="L203" i="3"/>
  <c r="J203" i="3"/>
  <c r="H203" i="3"/>
  <c r="N202" i="3"/>
  <c r="L202" i="3"/>
  <c r="J202" i="3"/>
  <c r="H202" i="3"/>
  <c r="N201" i="3"/>
  <c r="L201" i="3"/>
  <c r="J201" i="3"/>
  <c r="H201" i="3"/>
  <c r="N200" i="3"/>
  <c r="L200" i="3"/>
  <c r="J200" i="3"/>
  <c r="H200" i="3"/>
  <c r="N199" i="3"/>
  <c r="L199" i="3"/>
  <c r="J199" i="3"/>
  <c r="H199" i="3"/>
  <c r="N198" i="3"/>
  <c r="L198" i="3"/>
  <c r="J198" i="3"/>
  <c r="H198" i="3"/>
  <c r="N197" i="3"/>
  <c r="L197" i="3"/>
  <c r="J197" i="3"/>
  <c r="H197" i="3"/>
  <c r="N196" i="3"/>
  <c r="L196" i="3"/>
  <c r="J196" i="3"/>
  <c r="H196" i="3"/>
  <c r="N195" i="3"/>
  <c r="L195" i="3"/>
  <c r="J195" i="3"/>
  <c r="H195" i="3"/>
  <c r="N194" i="3"/>
  <c r="L194" i="3"/>
  <c r="J194" i="3"/>
  <c r="H194" i="3"/>
  <c r="N193" i="3"/>
  <c r="L193" i="3"/>
  <c r="J193" i="3"/>
  <c r="H193" i="3"/>
  <c r="N192" i="3"/>
  <c r="L192" i="3"/>
  <c r="J192" i="3"/>
  <c r="H192" i="3"/>
  <c r="N191" i="3"/>
  <c r="L191" i="3"/>
  <c r="J191" i="3"/>
  <c r="H191" i="3"/>
  <c r="N190" i="3"/>
  <c r="L190" i="3"/>
  <c r="J190" i="3"/>
  <c r="H190" i="3"/>
  <c r="N189" i="3"/>
  <c r="L189" i="3"/>
  <c r="J189" i="3"/>
  <c r="H189" i="3"/>
  <c r="N188" i="3"/>
  <c r="L188" i="3"/>
  <c r="J188" i="3"/>
  <c r="H188" i="3"/>
  <c r="N187" i="3"/>
  <c r="L187" i="3"/>
  <c r="J187" i="3"/>
  <c r="H187" i="3"/>
  <c r="N186" i="3"/>
  <c r="L186" i="3"/>
  <c r="J186" i="3"/>
  <c r="H186" i="3"/>
  <c r="N185" i="3"/>
  <c r="L185" i="3"/>
  <c r="J185" i="3"/>
  <c r="H185" i="3"/>
  <c r="N184" i="3"/>
  <c r="L184" i="3"/>
  <c r="J184" i="3"/>
  <c r="H184" i="3"/>
  <c r="N183" i="3"/>
  <c r="L183" i="3"/>
  <c r="J183" i="3"/>
  <c r="H183" i="3"/>
  <c r="N182" i="3"/>
  <c r="L182" i="3"/>
  <c r="J182" i="3"/>
  <c r="H182" i="3"/>
  <c r="N181" i="3"/>
  <c r="L181" i="3"/>
  <c r="J181" i="3"/>
  <c r="H181" i="3"/>
  <c r="N180" i="3"/>
  <c r="L180" i="3"/>
  <c r="J180" i="3"/>
  <c r="H180" i="3"/>
  <c r="N179" i="3"/>
  <c r="L179" i="3"/>
  <c r="J179" i="3"/>
  <c r="H179" i="3"/>
  <c r="N178" i="3"/>
  <c r="L178" i="3"/>
  <c r="J178" i="3"/>
  <c r="H178" i="3"/>
  <c r="N177" i="3"/>
  <c r="L177" i="3"/>
  <c r="J177" i="3"/>
  <c r="H177" i="3"/>
  <c r="N176" i="3"/>
  <c r="L176" i="3"/>
  <c r="J176" i="3"/>
  <c r="H176" i="3"/>
  <c r="N175" i="3"/>
  <c r="L175" i="3"/>
  <c r="J175" i="3"/>
  <c r="H175" i="3"/>
  <c r="N174" i="3"/>
  <c r="L174" i="3"/>
  <c r="J174" i="3"/>
  <c r="H174" i="3"/>
  <c r="N173" i="3"/>
  <c r="L173" i="3"/>
  <c r="J173" i="3"/>
  <c r="H173" i="3"/>
  <c r="N172" i="3"/>
  <c r="L172" i="3"/>
  <c r="J172" i="3"/>
  <c r="H172" i="3"/>
  <c r="H227" i="3" s="1"/>
  <c r="B22" i="5" s="1"/>
  <c r="G21" i="5"/>
  <c r="F21" i="5"/>
  <c r="E21" i="5"/>
  <c r="C21" i="5"/>
  <c r="W169" i="3"/>
  <c r="N169" i="3"/>
  <c r="L169" i="3"/>
  <c r="I169" i="3"/>
  <c r="N168" i="3"/>
  <c r="L168" i="3"/>
  <c r="J168" i="3"/>
  <c r="H168" i="3"/>
  <c r="N167" i="3"/>
  <c r="L167" i="3"/>
  <c r="J167" i="3"/>
  <c r="H167" i="3"/>
  <c r="N166" i="3"/>
  <c r="L166" i="3"/>
  <c r="J166" i="3"/>
  <c r="H166" i="3"/>
  <c r="N165" i="3"/>
  <c r="L165" i="3"/>
  <c r="J165" i="3"/>
  <c r="H165" i="3"/>
  <c r="N164" i="3"/>
  <c r="L164" i="3"/>
  <c r="J164" i="3"/>
  <c r="H164" i="3"/>
  <c r="N163" i="3"/>
  <c r="L163" i="3"/>
  <c r="J163" i="3"/>
  <c r="H163" i="3"/>
  <c r="N162" i="3"/>
  <c r="L162" i="3"/>
  <c r="J162" i="3"/>
  <c r="H162" i="3"/>
  <c r="N161" i="3"/>
  <c r="L161" i="3"/>
  <c r="J161" i="3"/>
  <c r="H161" i="3"/>
  <c r="N160" i="3"/>
  <c r="L160" i="3"/>
  <c r="J160" i="3"/>
  <c r="H160" i="3"/>
  <c r="N159" i="3"/>
  <c r="L159" i="3"/>
  <c r="J159" i="3"/>
  <c r="H159" i="3"/>
  <c r="N158" i="3"/>
  <c r="L158" i="3"/>
  <c r="J158" i="3"/>
  <c r="H158" i="3"/>
  <c r="N157" i="3"/>
  <c r="L157" i="3"/>
  <c r="J157" i="3"/>
  <c r="H157" i="3"/>
  <c r="N156" i="3"/>
  <c r="L156" i="3"/>
  <c r="J156" i="3"/>
  <c r="H156" i="3"/>
  <c r="N155" i="3"/>
  <c r="L155" i="3"/>
  <c r="J155" i="3"/>
  <c r="H155" i="3"/>
  <c r="N154" i="3"/>
  <c r="L154" i="3"/>
  <c r="J154" i="3"/>
  <c r="H154" i="3"/>
  <c r="N153" i="3"/>
  <c r="L153" i="3"/>
  <c r="J153" i="3"/>
  <c r="H153" i="3"/>
  <c r="N152" i="3"/>
  <c r="L152" i="3"/>
  <c r="J152" i="3"/>
  <c r="H152" i="3"/>
  <c r="N151" i="3"/>
  <c r="L151" i="3"/>
  <c r="J151" i="3"/>
  <c r="H151" i="3"/>
  <c r="N150" i="3"/>
  <c r="L150" i="3"/>
  <c r="J150" i="3"/>
  <c r="H150" i="3"/>
  <c r="N149" i="3"/>
  <c r="L149" i="3"/>
  <c r="J149" i="3"/>
  <c r="H149" i="3"/>
  <c r="N148" i="3"/>
  <c r="L148" i="3"/>
  <c r="J148" i="3"/>
  <c r="H148" i="3"/>
  <c r="N147" i="3"/>
  <c r="L147" i="3"/>
  <c r="J147" i="3"/>
  <c r="H147" i="3"/>
  <c r="N146" i="3"/>
  <c r="L146" i="3"/>
  <c r="J146" i="3"/>
  <c r="H146" i="3"/>
  <c r="N145" i="3"/>
  <c r="L145" i="3"/>
  <c r="J145" i="3"/>
  <c r="H145" i="3"/>
  <c r="N144" i="3"/>
  <c r="L144" i="3"/>
  <c r="J144" i="3"/>
  <c r="H144" i="3"/>
  <c r="N143" i="3"/>
  <c r="L143" i="3"/>
  <c r="J143" i="3"/>
  <c r="H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8" i="3"/>
  <c r="L138" i="3"/>
  <c r="J138" i="3"/>
  <c r="H138" i="3"/>
  <c r="N137" i="3"/>
  <c r="L137" i="3"/>
  <c r="J137" i="3"/>
  <c r="H137" i="3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1" i="3"/>
  <c r="L131" i="3"/>
  <c r="J131" i="3"/>
  <c r="H131" i="3"/>
  <c r="N130" i="3"/>
  <c r="L130" i="3"/>
  <c r="J130" i="3"/>
  <c r="H130" i="3"/>
  <c r="N129" i="3"/>
  <c r="L129" i="3"/>
  <c r="J129" i="3"/>
  <c r="H129" i="3"/>
  <c r="N128" i="3"/>
  <c r="L128" i="3"/>
  <c r="J128" i="3"/>
  <c r="H128" i="3"/>
  <c r="N127" i="3"/>
  <c r="L127" i="3"/>
  <c r="J127" i="3"/>
  <c r="H127" i="3"/>
  <c r="N126" i="3"/>
  <c r="L126" i="3"/>
  <c r="J126" i="3"/>
  <c r="J169" i="3" s="1"/>
  <c r="H126" i="3"/>
  <c r="H169" i="3" s="1"/>
  <c r="B21" i="5" s="1"/>
  <c r="G20" i="5"/>
  <c r="F20" i="5"/>
  <c r="E20" i="5"/>
  <c r="C20" i="5"/>
  <c r="W123" i="3"/>
  <c r="N123" i="3"/>
  <c r="L123" i="3"/>
  <c r="J123" i="3"/>
  <c r="I123" i="3"/>
  <c r="N122" i="3"/>
  <c r="L122" i="3"/>
  <c r="J122" i="3"/>
  <c r="H122" i="3"/>
  <c r="N121" i="3"/>
  <c r="L121" i="3"/>
  <c r="J121" i="3"/>
  <c r="H121" i="3"/>
  <c r="N120" i="3"/>
  <c r="L120" i="3"/>
  <c r="J120" i="3"/>
  <c r="H120" i="3"/>
  <c r="N119" i="3"/>
  <c r="L119" i="3"/>
  <c r="J119" i="3"/>
  <c r="H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3" i="3"/>
  <c r="L103" i="3"/>
  <c r="J103" i="3"/>
  <c r="H103" i="3"/>
  <c r="N102" i="3"/>
  <c r="L102" i="3"/>
  <c r="J102" i="3"/>
  <c r="H102" i="3"/>
  <c r="N101" i="3"/>
  <c r="L101" i="3"/>
  <c r="J101" i="3"/>
  <c r="H101" i="3"/>
  <c r="N100" i="3"/>
  <c r="L100" i="3"/>
  <c r="J100" i="3"/>
  <c r="H100" i="3"/>
  <c r="N99" i="3"/>
  <c r="L99" i="3"/>
  <c r="J99" i="3"/>
  <c r="H99" i="3"/>
  <c r="N98" i="3"/>
  <c r="L98" i="3"/>
  <c r="J98" i="3"/>
  <c r="H98" i="3"/>
  <c r="N97" i="3"/>
  <c r="L97" i="3"/>
  <c r="J97" i="3"/>
  <c r="H97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H123" i="3" s="1"/>
  <c r="E16" i="6"/>
  <c r="G18" i="5"/>
  <c r="F18" i="5"/>
  <c r="E18" i="5"/>
  <c r="C18" i="5"/>
  <c r="W86" i="3"/>
  <c r="N86" i="3"/>
  <c r="L86" i="3"/>
  <c r="I86" i="3"/>
  <c r="G17" i="5"/>
  <c r="F17" i="5"/>
  <c r="E17" i="5"/>
  <c r="C17" i="5"/>
  <c r="W84" i="3"/>
  <c r="N84" i="3"/>
  <c r="L84" i="3"/>
  <c r="J84" i="3"/>
  <c r="D17" i="5" s="1"/>
  <c r="I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4" i="3"/>
  <c r="L64" i="3"/>
  <c r="J64" i="3"/>
  <c r="H64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H84" i="3" s="1"/>
  <c r="B17" i="5" s="1"/>
  <c r="G16" i="5"/>
  <c r="F16" i="5"/>
  <c r="E16" i="5"/>
  <c r="C16" i="5"/>
  <c r="W55" i="3"/>
  <c r="N55" i="3"/>
  <c r="L55" i="3"/>
  <c r="I55" i="3"/>
  <c r="N54" i="3"/>
  <c r="L54" i="3"/>
  <c r="J54" i="3"/>
  <c r="H54" i="3"/>
  <c r="N53" i="3"/>
  <c r="L53" i="3"/>
  <c r="J53" i="3"/>
  <c r="H53" i="3"/>
  <c r="N52" i="3"/>
  <c r="L52" i="3"/>
  <c r="J52" i="3"/>
  <c r="J55" i="3" s="1"/>
  <c r="H52" i="3"/>
  <c r="H55" i="3" s="1"/>
  <c r="B16" i="5" s="1"/>
  <c r="G15" i="5"/>
  <c r="F15" i="5"/>
  <c r="E15" i="5"/>
  <c r="C15" i="5"/>
  <c r="W49" i="3"/>
  <c r="N49" i="3"/>
  <c r="L49" i="3"/>
  <c r="J49" i="3"/>
  <c r="D15" i="5" s="1"/>
  <c r="I49" i="3"/>
  <c r="N48" i="3"/>
  <c r="L48" i="3"/>
  <c r="J48" i="3"/>
  <c r="H48" i="3"/>
  <c r="N47" i="3"/>
  <c r="L47" i="3"/>
  <c r="J47" i="3"/>
  <c r="H47" i="3"/>
  <c r="N45" i="3"/>
  <c r="L45" i="3"/>
  <c r="J45" i="3"/>
  <c r="H45" i="3"/>
  <c r="H49" i="3" s="1"/>
  <c r="B15" i="5" s="1"/>
  <c r="G14" i="5"/>
  <c r="F14" i="5"/>
  <c r="E14" i="5"/>
  <c r="C14" i="5"/>
  <c r="W42" i="3"/>
  <c r="N42" i="3"/>
  <c r="L42" i="3"/>
  <c r="I42" i="3"/>
  <c r="N39" i="3"/>
  <c r="L39" i="3"/>
  <c r="J39" i="3"/>
  <c r="J42" i="3" s="1"/>
  <c r="H39" i="3"/>
  <c r="H42" i="3" s="1"/>
  <c r="B14" i="5" s="1"/>
  <c r="G13" i="5"/>
  <c r="F13" i="5"/>
  <c r="E13" i="5"/>
  <c r="C13" i="5"/>
  <c r="W36" i="3"/>
  <c r="N36" i="3"/>
  <c r="L36" i="3"/>
  <c r="J36" i="3"/>
  <c r="D13" i="5" s="1"/>
  <c r="I36" i="3"/>
  <c r="N30" i="3"/>
  <c r="L30" i="3"/>
  <c r="J30" i="3"/>
  <c r="H30" i="3"/>
  <c r="H36" i="3" s="1"/>
  <c r="B13" i="5" s="1"/>
  <c r="G12" i="5"/>
  <c r="F12" i="5"/>
  <c r="E12" i="5"/>
  <c r="C12" i="5"/>
  <c r="W27" i="3"/>
  <c r="N27" i="3"/>
  <c r="L27" i="3"/>
  <c r="I27" i="3"/>
  <c r="N26" i="3"/>
  <c r="L26" i="3"/>
  <c r="J26" i="3"/>
  <c r="H26" i="3"/>
  <c r="N25" i="3"/>
  <c r="L25" i="3"/>
  <c r="J25" i="3"/>
  <c r="H25" i="3"/>
  <c r="N22" i="3"/>
  <c r="L22" i="3"/>
  <c r="J22" i="3"/>
  <c r="H22" i="3"/>
  <c r="N20" i="3"/>
  <c r="L20" i="3"/>
  <c r="J20" i="3"/>
  <c r="H20" i="3"/>
  <c r="N19" i="3"/>
  <c r="L19" i="3"/>
  <c r="J19" i="3"/>
  <c r="H19" i="3"/>
  <c r="N17" i="3"/>
  <c r="L17" i="3"/>
  <c r="J17" i="3"/>
  <c r="H17" i="3"/>
  <c r="N16" i="3"/>
  <c r="L16" i="3"/>
  <c r="J16" i="3"/>
  <c r="H16" i="3"/>
  <c r="N14" i="3"/>
  <c r="L14" i="3"/>
  <c r="J14" i="3"/>
  <c r="J27" i="3" s="1"/>
  <c r="H14" i="3"/>
  <c r="H27" i="3" s="1"/>
  <c r="J26" i="6"/>
  <c r="J20" i="6"/>
  <c r="E20" i="6"/>
  <c r="F19" i="6"/>
  <c r="F18" i="6"/>
  <c r="J14" i="6"/>
  <c r="F14" i="6"/>
  <c r="J13" i="6"/>
  <c r="F13" i="6"/>
  <c r="J12" i="6"/>
  <c r="F12" i="6"/>
  <c r="F1" i="6"/>
  <c r="B8" i="5"/>
  <c r="D8" i="3"/>
  <c r="D21" i="5" l="1"/>
  <c r="E169" i="3"/>
  <c r="B12" i="5"/>
  <c r="H86" i="3"/>
  <c r="H239" i="3"/>
  <c r="B20" i="5"/>
  <c r="D12" i="5"/>
  <c r="E27" i="3"/>
  <c r="J86" i="3"/>
  <c r="J239" i="3"/>
  <c r="D14" i="5"/>
  <c r="E42" i="3"/>
  <c r="D16" i="5"/>
  <c r="E55" i="3"/>
  <c r="D23" i="5"/>
  <c r="E237" i="3"/>
  <c r="E49" i="3"/>
  <c r="E227" i="3"/>
  <c r="E36" i="3"/>
  <c r="E84" i="3"/>
  <c r="E123" i="3"/>
  <c r="D20" i="5"/>
  <c r="D24" i="5" l="1"/>
  <c r="E239" i="3"/>
  <c r="D18" i="5"/>
  <c r="E86" i="3"/>
  <c r="J241" i="3"/>
  <c r="D17" i="6"/>
  <c r="F17" i="6" s="1"/>
  <c r="B24" i="5"/>
  <c r="D16" i="6"/>
  <c r="B18" i="5"/>
  <c r="H241" i="3"/>
  <c r="B27" i="5" s="1"/>
  <c r="E241" i="3" l="1"/>
  <c r="D27" i="5"/>
  <c r="F25" i="6"/>
  <c r="D20" i="6"/>
  <c r="F16" i="6"/>
  <c r="F20" i="6" s="1"/>
  <c r="F24" i="6"/>
  <c r="F23" i="6"/>
  <c r="F22" i="6"/>
  <c r="F26" i="6" l="1"/>
  <c r="J28" i="6" s="1"/>
  <c r="I29" i="6" l="1"/>
  <c r="J29" i="6" s="1"/>
  <c r="J31" i="6"/>
</calcChain>
</file>

<file path=xl/sharedStrings.xml><?xml version="1.0" encoding="utf-8"?>
<sst xmlns="http://schemas.openxmlformats.org/spreadsheetml/2006/main" count="2438" uniqueCount="734">
  <si>
    <t>a</t>
  </si>
  <si>
    <t>Dodávateľ:</t>
  </si>
  <si>
    <t>Odberateľ: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</si>
  <si>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</si>
  <si>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</si>
  <si>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</si>
  <si>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</si>
  <si>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</si>
  <si>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</si>
  <si>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</si>
  <si>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</si>
  <si>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</si>
  <si>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</si>
  <si>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</si>
  <si>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</si>
  <si>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</si>
  <si>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</si>
  <si>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</si>
  <si>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</si>
  <si>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</si>
  <si>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</si>
  <si>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</si>
  <si>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</si>
  <si>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</si>
  <si>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</si>
  <si>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</si>
  <si>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</si>
  <si>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</si>
  <si>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</si>
  <si>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</si>
  <si>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</si>
  <si>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</si>
  <si>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</si>
  <si>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</si>
  <si>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</si>
  <si>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</si>
  <si>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</si>
  <si>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</si>
  <si>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</si>
  <si>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</si>
  <si>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</si>
  <si>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</si>
  <si>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</si>
  <si>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</si>
  <si>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</si>
  <si>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</si>
  <si>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</si>
  <si>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</si>
  <si>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</si>
  <si>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</si>
  <si>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</si>
  <si>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</si>
  <si>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</si>
  <si>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</si>
  <si>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</si>
  <si>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</si>
  <si>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</si>
  <si>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</si>
  <si>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</si>
  <si>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</si>
  <si>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</si>
  <si>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</si>
  <si>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</si>
  <si>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</si>
  <si>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</si>
  <si>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</si>
  <si>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</si>
  <si>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</si>
  <si>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</si>
  <si>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</si>
  <si>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</si>
  <si>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</si>
  <si>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</si>
  <si>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</si>
  <si>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</si>
  <si>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</si>
  <si>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</si>
  <si>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</si>
  <si>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</si>
  <si>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</si>
  <si>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</si>
  <si>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</si>
  <si>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</si>
  <si>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</si>
  <si>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</si>
  <si>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</si>
  <si>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</si>
  <si>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</si>
  <si>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</si>
  <si>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</si>
  <si>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</si>
  <si>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</si>
  <si>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</si>
  <si>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</si>
  <si>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</si>
  <si>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</si>
  <si>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</si>
  <si>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</si>
  <si>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</si>
  <si>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</si>
  <si>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</si>
  <si>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</si>
  <si>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</si>
  <si>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</si>
  <si>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</si>
  <si>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</si>
  <si>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</si>
  <si>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</si>
  <si>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</si>
  <si>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</si>
  <si>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</si>
  <si>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</si>
  <si>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</si>
  <si>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</si>
  <si>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</si>
  <si>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</si>
  <si>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</si>
  <si>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</si>
  <si>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</si>
  <si>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                                        </t>
  </si>
  <si>
    <t xml:space="preserve">Projektant: Ing.František Priščák </t>
  </si>
  <si>
    <t xml:space="preserve">JKSO : </t>
  </si>
  <si>
    <t>Dátum: 02.08.2022</t>
  </si>
  <si>
    <t>Stavba : Stavebné úprava pracov.magnetickej rezonancie FN Trenčín,Legionárska 24,Trenčin</t>
  </si>
  <si>
    <t>Objekt : SO 01 Stavebné úpravy MR</t>
  </si>
  <si>
    <t>Časť : Zdravotechnika</t>
  </si>
  <si>
    <t>MPBAU SK, s. r. o. Košice</t>
  </si>
  <si>
    <t xml:space="preserve"> MPBAU SK, s. r. o. Košice</t>
  </si>
  <si>
    <t>JKSO :</t>
  </si>
  <si>
    <t>02.08.2022</t>
  </si>
  <si>
    <t xml:space="preserve">Fakultná nemocnica Trenčín </t>
  </si>
  <si>
    <t>Trenčín</t>
  </si>
  <si>
    <t xml:space="preserve">Ing.František Priščák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</si>
  <si>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</si>
  <si>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</si>
  <si>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</si>
  <si>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</si>
  <si>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</si>
  <si>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</si>
  <si>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</si>
  <si>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</si>
  <si>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</si>
  <si>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</si>
  <si>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</si>
  <si>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</si>
  <si>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</si>
  <si>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</si>
  <si>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</si>
  <si>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</si>
  <si>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</si>
  <si>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</si>
  <si>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132201101</t>
  </si>
  <si>
    <t>Hĺbenie rýh šírka do 60 cm v horn. tr. 3 do 100 m3</t>
  </si>
  <si>
    <t>m3</t>
  </si>
  <si>
    <t xml:space="preserve">                    </t>
  </si>
  <si>
    <t>13220-1101</t>
  </si>
  <si>
    <t>45.11.21</t>
  </si>
  <si>
    <t xml:space="preserve">    </t>
  </si>
  <si>
    <t>EK</t>
  </si>
  <si>
    <t>S</t>
  </si>
  <si>
    <t>80*0,6*0,95 =   45,600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</si>
  <si>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</si>
  <si>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</si>
  <si>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</si>
  <si>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</si>
  <si>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</si>
  <si>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</si>
  <si>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2,0*1,1*1,7 =   3,740</t>
  </si>
  <si>
    <t>132201209</t>
  </si>
  <si>
    <t>Príplatok za lepivosť horniny tr.3 v rýhach š. do 200 cm</t>
  </si>
  <si>
    <t>13220-1209</t>
  </si>
  <si>
    <t>161101101</t>
  </si>
  <si>
    <t>Zvislé premiestnenie výkopu horn. tr. 1-4 nad 1 m do 2,5 m</t>
  </si>
  <si>
    <t>16110-1101</t>
  </si>
  <si>
    <t>45.11.24</t>
  </si>
  <si>
    <t>45,6+3,74 =   49,340</t>
  </si>
  <si>
    <t>162701105</t>
  </si>
  <si>
    <t>Vodorovné premiestnenie výkopu do 10000 m horn. tr. 1-4</t>
  </si>
  <si>
    <t>16270-1105</t>
  </si>
  <si>
    <t>80,0*0,6*0,15 =   7,200</t>
  </si>
  <si>
    <t>2,0*1,1*0,15 =   0,330</t>
  </si>
  <si>
    <t>167101101</t>
  </si>
  <si>
    <t>Nakladanie výkopku do 100 m3 v horn. tr. 1-4</t>
  </si>
  <si>
    <t>16710-1101</t>
  </si>
  <si>
    <t>174101101</t>
  </si>
  <si>
    <t>Zásyp zhutnený jám, rýh, šachiet alebo okolo objektu</t>
  </si>
  <si>
    <t>17410-1101</t>
  </si>
  <si>
    <t xml:space="preserve">1 - ZEMNE PRÁCE  spolu: </t>
  </si>
  <si>
    <t>3 - ZVISLÉ A KOMPLETNÉ KONŠTRUKCIE</t>
  </si>
  <si>
    <t>014</t>
  </si>
  <si>
    <t>340238212</t>
  </si>
  <si>
    <t>Zamurovanie otvoru 0,25-1 m2 tehlami v priečkach alebo stenách hr. nad 100 mm</t>
  </si>
  <si>
    <t>m2</t>
  </si>
  <si>
    <t>34023-8212</t>
  </si>
  <si>
    <t>45.25.50</t>
  </si>
  <si>
    <t>36*0,07*0,1 =   0,252</t>
  </si>
  <si>
    <t>26*0,07*0,07 =   0,127</t>
  </si>
  <si>
    <t>16*0,15*0,2 =   0,480</t>
  </si>
  <si>
    <t>15*0,3*0,3 =   1,350</t>
  </si>
  <si>
    <t>0,3*0,3 =   0,090</t>
  </si>
  <si>
    <t xml:space="preserve">3 - ZVISLÉ A KOMPLETNÉ KONŠTRUKCIE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</si>
  <si>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</si>
  <si>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</si>
  <si>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</si>
  <si>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</si>
  <si>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</si>
  <si>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</si>
  <si>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2*1,1*0,15 =   0,330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</si>
  <si>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</si>
  <si>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</si>
  <si>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</si>
  <si>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</si>
  <si>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63131-2141</t>
  </si>
  <si>
    <t>45.25.32</t>
  </si>
  <si>
    <t>80,0*0,6*0,2 =   9,600</t>
  </si>
  <si>
    <t>632211411</t>
  </si>
  <si>
    <t>Doplnenie dlažby z lomového kameňa do 4 m2 do cement. malty</t>
  </si>
  <si>
    <t>63221-1411</t>
  </si>
  <si>
    <t>632451421</t>
  </si>
  <si>
    <t>Doplnenie cementového poteru pl. do 1 m2, hr. 10-20 mm</t>
  </si>
  <si>
    <t>63245-1421</t>
  </si>
  <si>
    <t xml:space="preserve">6 - ÚPRAVY POVRCHOV, PODLAHY, VÝPLNE  spolu: </t>
  </si>
  <si>
    <t>8 - RÚROVÉ VEDENIA</t>
  </si>
  <si>
    <t>817314111</t>
  </si>
  <si>
    <t>Montáž betónových útesov s hrdlom DN 150</t>
  </si>
  <si>
    <t>kus</t>
  </si>
  <si>
    <t>81731-4111</t>
  </si>
  <si>
    <t>831263195</t>
  </si>
  <si>
    <t>Príplatok za zhotovenie kanalizačnej prípojky DN 100-300</t>
  </si>
  <si>
    <t>83126-3195</t>
  </si>
  <si>
    <t>837354113pc</t>
  </si>
  <si>
    <t>Šachtová prechodka-PŠV 160</t>
  </si>
  <si>
    <t>83735-4113pc</t>
  </si>
  <si>
    <t xml:space="preserve">8 - RÚROVÉ VEDENIA  spolu: </t>
  </si>
  <si>
    <t>9 - OSTATNÉ KONŠTRUKCIE A PRÁCE</t>
  </si>
  <si>
    <t>919731114</t>
  </si>
  <si>
    <t>Zarovnanie styčnej plochy podkladu alebo krytu z betónu hr. 150-250 mm</t>
  </si>
  <si>
    <t>m</t>
  </si>
  <si>
    <t>91973-1114</t>
  </si>
  <si>
    <t>45.23.12</t>
  </si>
  <si>
    <t>919735124</t>
  </si>
  <si>
    <t>Rezanie stávajúceho betónového krytu alebo podkladu hr. 150-200 mm</t>
  </si>
  <si>
    <t>91973-5124</t>
  </si>
  <si>
    <t>953941621</t>
  </si>
  <si>
    <t>Osadenie konzol v murive betónovom</t>
  </si>
  <si>
    <t>95394-1621</t>
  </si>
  <si>
    <t>45.45.13</t>
  </si>
  <si>
    <t>953941721</t>
  </si>
  <si>
    <t>Osadenie objímok a držiakov v murive betónovom</t>
  </si>
  <si>
    <t>95394-1721</t>
  </si>
  <si>
    <t>013</t>
  </si>
  <si>
    <t>965043421</t>
  </si>
  <si>
    <t>Búranie bet. podkladu s poterom hr. do 15 cm do 1 m2</t>
  </si>
  <si>
    <t>96504-3421</t>
  </si>
  <si>
    <t>45.11.11</t>
  </si>
  <si>
    <t>80*0,6*0,2 =   9,600</t>
  </si>
  <si>
    <t>965081712</t>
  </si>
  <si>
    <t>Búranie dlažieb xylolit. alebo keram. hr. do 1 cm do 1 m2</t>
  </si>
  <si>
    <t>96508-1712</t>
  </si>
  <si>
    <t>80,0*0,6 =   48,000</t>
  </si>
  <si>
    <t>969011121</t>
  </si>
  <si>
    <t>Vybúranie vedenia vodovodného, plynovodného DN do 52 mm</t>
  </si>
  <si>
    <t>96901-1121</t>
  </si>
  <si>
    <t>969021121</t>
  </si>
  <si>
    <t>Vybúranie kanalizačného potrubia DN do 200 mm</t>
  </si>
  <si>
    <t>96902-1121</t>
  </si>
  <si>
    <t>971042331</t>
  </si>
  <si>
    <t>Vybúr. otvorov do 0,09 m2 v betón. murive hr. do 15 cm</t>
  </si>
  <si>
    <t>97104-2331</t>
  </si>
  <si>
    <t>971042351</t>
  </si>
  <si>
    <t>Vybúr. otvorov do 0,09 m2 v betón. murive hr. do 45 cm</t>
  </si>
  <si>
    <t>97104-2351</t>
  </si>
  <si>
    <t>971042551</t>
  </si>
  <si>
    <t>Vybúr. otvorov do 1 m2 v betón. murive akejkoľvek hrúbky</t>
  </si>
  <si>
    <t>97104-2551</t>
  </si>
  <si>
    <t>5*0,3*0,3*0,8 =   0,360</t>
  </si>
  <si>
    <t>974049142</t>
  </si>
  <si>
    <t>Vysekanie rýh v betón. murive hl. do 7 cm š. do 7 cm</t>
  </si>
  <si>
    <t>97404-9142</t>
  </si>
  <si>
    <t>974049143</t>
  </si>
  <si>
    <t>Vysekanie rýh v betón. murive hl. do 7 cm š. do 10 cm</t>
  </si>
  <si>
    <t>97404-9143</t>
  </si>
  <si>
    <t>974049165</t>
  </si>
  <si>
    <t>Vysekanie rýh v betón. murive hl. do 15 cm š. do 20 cm</t>
  </si>
  <si>
    <t>97404-9165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</si>
  <si>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</si>
  <si>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</si>
  <si>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</si>
  <si>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</si>
  <si>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</si>
  <si>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</si>
  <si>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</si>
  <si>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</si>
  <si>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</si>
  <si>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</si>
  <si>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</si>
  <si>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</si>
  <si>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</si>
  <si>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</si>
  <si>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</si>
  <si>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</si>
  <si>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</si>
  <si>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</si>
  <si>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</si>
  <si>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</si>
  <si>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</si>
  <si>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</si>
  <si>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998276101</t>
  </si>
  <si>
    <t>Presun hmôt pre potrubie z rúr plastových alebo sklolaminátových v otvorenom výkope</t>
  </si>
  <si>
    <t>99827-6101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</si>
  <si>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</si>
  <si>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</si>
  <si>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</si>
  <si>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</si>
  <si>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</si>
  <si>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</si>
  <si>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</si>
  <si>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</si>
  <si>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</si>
  <si>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721100906</t>
  </si>
  <si>
    <t>Opr. pretesnenie hrdla odpad. potrubia DN do 200</t>
  </si>
  <si>
    <t>I</t>
  </si>
  <si>
    <t>72110-0906</t>
  </si>
  <si>
    <t>45.33.20</t>
  </si>
  <si>
    <t>IK</t>
  </si>
  <si>
    <t>721100911</t>
  </si>
  <si>
    <t>Opr. zazátkovanie hrdla kanalizačného potrubia</t>
  </si>
  <si>
    <t>72110-0911</t>
  </si>
  <si>
    <t>721140916</t>
  </si>
  <si>
    <t>Opr. liat. potrubia, prepojenie existujúceho potrubia DN 125</t>
  </si>
  <si>
    <t>72114-0916</t>
  </si>
  <si>
    <t>721141106</t>
  </si>
  <si>
    <t>Potrubie kanal. z liat. rúr odpadné DN 125</t>
  </si>
  <si>
    <t>72114-1106</t>
  </si>
  <si>
    <t>721142114pc</t>
  </si>
  <si>
    <t>Prechodka liatina/plast 125</t>
  </si>
  <si>
    <t>72114-2114pc</t>
  </si>
  <si>
    <t>721171109</t>
  </si>
  <si>
    <t>Potrubie kanal. z PVC-U rúr hrdlových odpadné D 110x2,2</t>
  </si>
  <si>
    <t>72117-1109</t>
  </si>
  <si>
    <t>721171110</t>
  </si>
  <si>
    <t>Potrubie kanal. z PVC-U rúr hrdlových odpadné D 125x3,2</t>
  </si>
  <si>
    <t>72117-1110</t>
  </si>
  <si>
    <t>721171112</t>
  </si>
  <si>
    <t>Potrubie kanal. z PVC-U rúr hrdlových odpadné D 160/3,2</t>
  </si>
  <si>
    <t>72117-1112</t>
  </si>
  <si>
    <t>721171808</t>
  </si>
  <si>
    <t>Demontáž potrubia z PVC rúr D do 114</t>
  </si>
  <si>
    <t>72117-1808</t>
  </si>
  <si>
    <t>721171809</t>
  </si>
  <si>
    <t>Demontáž potrubia z PVC rúr D do 160</t>
  </si>
  <si>
    <t>72117-1809</t>
  </si>
  <si>
    <t>721174022pc</t>
  </si>
  <si>
    <t>Rúry odpadné kanal. WAVIN-SITECH (odhlučnené) DN  40</t>
  </si>
  <si>
    <t>72117-4022pc</t>
  </si>
  <si>
    <t xml:space="preserve">  .  .  </t>
  </si>
  <si>
    <t>721174023pc</t>
  </si>
  <si>
    <t>Rúry odpadné kanal. WAVIN-SITECH (odhlučnené) DN  50</t>
  </si>
  <si>
    <t>72117-4023pc</t>
  </si>
  <si>
    <t>721174024pc</t>
  </si>
  <si>
    <t>Rúry odpadné kanal. WAVIN-SITECH (odhlučnené) DN  75</t>
  </si>
  <si>
    <t>72117-4024pc</t>
  </si>
  <si>
    <t>721174025pc</t>
  </si>
  <si>
    <t>Rúry odpadné kanal. WAVIN-SITECH (odhlučnené) DN  110</t>
  </si>
  <si>
    <t>72117-4025pc</t>
  </si>
  <si>
    <t>721174026pc</t>
  </si>
  <si>
    <t>Rúry odpadné kanal. WAVIN-SITECH (odhlučnené) DN 32</t>
  </si>
  <si>
    <t>72117-4026</t>
  </si>
  <si>
    <t>721174027pc</t>
  </si>
  <si>
    <t>Rúry odpadné kanal. WAVIN-SITECH (odhlučnené) DN 125</t>
  </si>
  <si>
    <t>72117-4027pc</t>
  </si>
  <si>
    <t>721174028pc</t>
  </si>
  <si>
    <t>Čistiaci kus WAVIN č.  110</t>
  </si>
  <si>
    <t>ks</t>
  </si>
  <si>
    <t>72117-4028pc</t>
  </si>
  <si>
    <t>721174029pc</t>
  </si>
  <si>
    <t>Čistiaci kus WAVIN č.  125</t>
  </si>
  <si>
    <t>72117-4029pc</t>
  </si>
  <si>
    <t>721194103</t>
  </si>
  <si>
    <t>Vyvedenie a upevnenie kanal. výpustiek D 32x1.8</t>
  </si>
  <si>
    <t>72119-4103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</si>
  <si>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</si>
  <si>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</si>
  <si>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</si>
  <si>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</si>
  <si>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</si>
  <si>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</si>
  <si>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</si>
  <si>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</si>
  <si>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</si>
  <si>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721220802</t>
  </si>
  <si>
    <t>Demontáž zápachových uzáverov DN 100</t>
  </si>
  <si>
    <t>72122-0802</t>
  </si>
  <si>
    <t>721233505pc</t>
  </si>
  <si>
    <t>Drezový sifón HL 100G-Dn40</t>
  </si>
  <si>
    <t>72123-3505pc</t>
  </si>
  <si>
    <t>721290111</t>
  </si>
  <si>
    <t>Skúška tesnosti kanalizácie vodou do DN 125</t>
  </si>
  <si>
    <t>72129-0111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</si>
  <si>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</si>
  <si>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</si>
  <si>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</si>
  <si>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</si>
  <si>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</si>
  <si>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</si>
  <si>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721290127pc</t>
  </si>
  <si>
    <t>Privzdušňovaccí ventil HL 900 N -110</t>
  </si>
  <si>
    <t>72129-0127pc</t>
  </si>
  <si>
    <t>7212901301pc</t>
  </si>
  <si>
    <t>Podlahový vpusť HL 310 NPr-50 zvislý odpad-systém PRIMUS</t>
  </si>
  <si>
    <t>72129-01301pc</t>
  </si>
  <si>
    <t>721290131pc</t>
  </si>
  <si>
    <t>Kondenzačný sifón podomietkový HL 138-32</t>
  </si>
  <si>
    <t>72129-0131pc</t>
  </si>
  <si>
    <t>721290145pc</t>
  </si>
  <si>
    <t>Lievik so zápachovou uzávierkou HL 2-32</t>
  </si>
  <si>
    <t>72129-0145pc</t>
  </si>
  <si>
    <t>721300942</t>
  </si>
  <si>
    <t>Opr. kanaliz. prečistenie lapačov strešných splavenín</t>
  </si>
  <si>
    <t>72130-0942</t>
  </si>
  <si>
    <t>998721201</t>
  </si>
  <si>
    <t>Presun hmôt pre vnút. kanalizáciu v objektoch výšky do 6 m</t>
  </si>
  <si>
    <t>99872-1201</t>
  </si>
  <si>
    <t>45.33.30</t>
  </si>
  <si>
    <t xml:space="preserve">721 - Vnútorná kanalizácia  spolu: </t>
  </si>
  <si>
    <t>722 - Vnútorný vodovod</t>
  </si>
  <si>
    <t>722130213</t>
  </si>
  <si>
    <t>Potrubie vod. z ocel. rúrok závit. pozink. 11353 DN 25</t>
  </si>
  <si>
    <t>72213-0213</t>
  </si>
  <si>
    <t>722130214</t>
  </si>
  <si>
    <t>Potrubie vod. z ocel. rúrok závit. pozink. 11353 DN 32</t>
  </si>
  <si>
    <t>72213-0214</t>
  </si>
  <si>
    <t>722130801</t>
  </si>
  <si>
    <t>Demontáž potrubia z oceľ. rúrok závitových DN do 25</t>
  </si>
  <si>
    <t>72213-0801</t>
  </si>
  <si>
    <t>722130831</t>
  </si>
  <si>
    <t>Demontáž nástenky</t>
  </si>
  <si>
    <t>72213-0831</t>
  </si>
  <si>
    <t>722131913</t>
  </si>
  <si>
    <t>Opr. vodov. ocel. potr. záv. vsadenie odbočky do potr. DN 25</t>
  </si>
  <si>
    <t>súbor</t>
  </si>
  <si>
    <t>72213-1913</t>
  </si>
  <si>
    <t>722131916</t>
  </si>
  <si>
    <t>Opr. vodov. ocel. potr. záv. vsadenie odbočky do potr. DN 50</t>
  </si>
  <si>
    <t>72213-1916</t>
  </si>
  <si>
    <t>722131933</t>
  </si>
  <si>
    <t>Opr. vodov. ocel. potr. záv. prepojenie stáv. potrubia DN 25</t>
  </si>
  <si>
    <t>72213-1933</t>
  </si>
  <si>
    <t>722131936</t>
  </si>
  <si>
    <t>Opr. vodov. ocel. potr. záv. prepojenie stáv. potrubia DN 50</t>
  </si>
  <si>
    <t>72213-1936</t>
  </si>
  <si>
    <t>722174000pc</t>
  </si>
  <si>
    <t>Rúry tlak.plastové WAVIN-TIGRIS K1 DN 20</t>
  </si>
  <si>
    <t>72217-4000pc</t>
  </si>
  <si>
    <t>722174001pc</t>
  </si>
  <si>
    <t>Rúry tlak.plastové WAVIN-TIGRIS K1 DN 25</t>
  </si>
  <si>
    <t>72217-4001pc</t>
  </si>
  <si>
    <t>722174002pc</t>
  </si>
  <si>
    <t>Rúry tlak.plastové WAVIN-TIGRIS K1 DN 32</t>
  </si>
  <si>
    <t>72217-4002pc</t>
  </si>
  <si>
    <t>722174003pc</t>
  </si>
  <si>
    <t>Rúry tlak.plastové WAVIN-TIGRIS K1 DN 40</t>
  </si>
  <si>
    <t>72217-4003pc</t>
  </si>
  <si>
    <t>722181812</t>
  </si>
  <si>
    <t>Demontáž plsteného pása z rúr do D 50</t>
  </si>
  <si>
    <t>72218-1812</t>
  </si>
  <si>
    <t>722182111</t>
  </si>
  <si>
    <t>Ochrana potrubia izoláciou Mirelon DN 16</t>
  </si>
  <si>
    <t>72218-2111</t>
  </si>
  <si>
    <t>722182112</t>
  </si>
  <si>
    <t>Ochrana potrubia izoláciou Mirelon DN 20</t>
  </si>
  <si>
    <t>72218-2112</t>
  </si>
  <si>
    <t>722182113</t>
  </si>
  <si>
    <t>Ochrana potrubia izoláciou Mirelon DN 25</t>
  </si>
  <si>
    <t>72218-2113</t>
  </si>
  <si>
    <t>722182114</t>
  </si>
  <si>
    <t>Ochrana potrubia izoláciou Mirelon DN 32</t>
  </si>
  <si>
    <t>72218-2114</t>
  </si>
  <si>
    <t>722182121pc</t>
  </si>
  <si>
    <t>Ochrana potrubia izoláciou Mirelon hr.20mm DN 15</t>
  </si>
  <si>
    <t>72218-2121pc</t>
  </si>
  <si>
    <t>722182122pc</t>
  </si>
  <si>
    <t>Ochrana potrubia izoláciou Mirelon hr.20mm DN 20</t>
  </si>
  <si>
    <t>72218-2122pc</t>
  </si>
  <si>
    <t>722182123pc</t>
  </si>
  <si>
    <t>Ochrana potrubia izoláciou Mirelon hr.20mm DN 25</t>
  </si>
  <si>
    <t>72218-2123pc</t>
  </si>
  <si>
    <t>722182124pc</t>
  </si>
  <si>
    <t>Ochrana potrubia izoláciou Mirelon hr.20mm DN 32</t>
  </si>
  <si>
    <t>72218-2124pc</t>
  </si>
  <si>
    <t>722190401</t>
  </si>
  <si>
    <t>Prípojky vod. ocel. rúrky záv. poz. 11353 upev. výpust. DN 15</t>
  </si>
  <si>
    <t>72219-0401</t>
  </si>
  <si>
    <t>722190402</t>
  </si>
  <si>
    <t>Prípojky vod. ocel. rúrky záv. poz. 11353 upev. výpust. DN 20</t>
  </si>
  <si>
    <t>72219-0402</t>
  </si>
  <si>
    <t>722190901</t>
  </si>
  <si>
    <t>Opr. uzatvorenie alebo otvorenie vodov. potrubia</t>
  </si>
  <si>
    <t>72219-0901</t>
  </si>
  <si>
    <t>722208115pc</t>
  </si>
  <si>
    <t>Rohový ventil SCHELL COMFORT-DN 20 s prípojom na hadicu</t>
  </si>
  <si>
    <t>722208116pc</t>
  </si>
  <si>
    <t>Práčkový rohový ventil SCHELL COMFORT-DN 15 s prípojom na hadicu</t>
  </si>
  <si>
    <t>722220121</t>
  </si>
  <si>
    <t>Arm. vod. s 1 závitom, nástenka K 247 pre batériu G 1/2x150mm</t>
  </si>
  <si>
    <t>pár</t>
  </si>
  <si>
    <t>72222-0121</t>
  </si>
  <si>
    <t>722220862</t>
  </si>
  <si>
    <t>Demontáž armatúr vodov. s 2 závitmi G do 5/4</t>
  </si>
  <si>
    <t>72222-0862</t>
  </si>
  <si>
    <t>722234253pc</t>
  </si>
  <si>
    <t>Podomietkový ventil Kemper č. 520 00-DN 15</t>
  </si>
  <si>
    <t>72223-4253pc</t>
  </si>
  <si>
    <t>722234254pc</t>
  </si>
  <si>
    <t>Podomietkový ventil Kemper č. 520 00-DN 20</t>
  </si>
  <si>
    <t>72223-4254pc</t>
  </si>
  <si>
    <t>722239101</t>
  </si>
  <si>
    <t>Montáž vodov. armatúr s 2 závitmi G 1/2</t>
  </si>
  <si>
    <t>72223-9101</t>
  </si>
  <si>
    <t>722239102</t>
  </si>
  <si>
    <t>Montáž vodov. armatúr s 2 závitmi G 3/4</t>
  </si>
  <si>
    <t>72223-9102</t>
  </si>
  <si>
    <t>722239104</t>
  </si>
  <si>
    <t>Montáž vodov. armatúr s 2 závitmi G 5/4</t>
  </si>
  <si>
    <t>72223-9104</t>
  </si>
  <si>
    <t>722253161pc</t>
  </si>
  <si>
    <t>Montáž hydrantovej skrine</t>
  </si>
  <si>
    <t>72225-3161pc</t>
  </si>
  <si>
    <t>722254267pc</t>
  </si>
  <si>
    <t>Hydrant požiarný (710*710*245)hadica D25/30</t>
  </si>
  <si>
    <t>72225-4267pc</t>
  </si>
  <si>
    <t>722263444pc</t>
  </si>
  <si>
    <t>Filterball IVAR.51F Dn15</t>
  </si>
  <si>
    <t>72226-3444pc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</si>
  <si>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</si>
  <si>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</si>
  <si>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</si>
  <si>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</si>
  <si>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</si>
  <si>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</si>
  <si>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722290239pc</t>
  </si>
  <si>
    <t>Šikmý ventil KEMPER č.173 OK-DN 20</t>
  </si>
  <si>
    <t>722290241pc</t>
  </si>
  <si>
    <t>Šikmý ventil KEMPER č.173 OK-DN 32</t>
  </si>
  <si>
    <t>722308119pc</t>
  </si>
  <si>
    <t>Guľový ventil Iso spätným ventilom IVAR BALLSTOP 323070-Dn32</t>
  </si>
  <si>
    <t>722310017pc</t>
  </si>
  <si>
    <t>Guľový ventil IVAR FIV.08011114-Dn32 FF s odvodnením  (páko)</t>
  </si>
  <si>
    <t>998722201</t>
  </si>
  <si>
    <t>Presun hmôt pre vnút. vodovod v objektoch výšky do 6 m</t>
  </si>
  <si>
    <t>99872-2201</t>
  </si>
  <si>
    <t xml:space="preserve">722 - Vnútorný vodovod  spolu: </t>
  </si>
  <si>
    <t>725 - Zariaďovacie predmety</t>
  </si>
  <si>
    <t>725110814</t>
  </si>
  <si>
    <t>Demontáž záchodov odsávacích alebo kombinovaných</t>
  </si>
  <si>
    <t>72511-0814</t>
  </si>
  <si>
    <t>725111100</t>
  </si>
  <si>
    <t>Splachovacia nádrž s roh. ventilom vysoko polož. štandardná kvalita</t>
  </si>
  <si>
    <t>72511-1100</t>
  </si>
  <si>
    <t>7251123057pc</t>
  </si>
  <si>
    <t>Držadlo toaletné sklopné kotvené do muriva č.H 389725 dl.800mm</t>
  </si>
  <si>
    <t>7251123059pc</t>
  </si>
  <si>
    <t>Duroplastová WC doska s poklopom DEEp BY H 893 281</t>
  </si>
  <si>
    <t>7251123068pc</t>
  </si>
  <si>
    <t>Zách. misa kombi imobilných DEEP BY v.480mm H 823 617 zvislý</t>
  </si>
  <si>
    <t>725112337pc</t>
  </si>
  <si>
    <t>Držadlo toaletné sklopné+držiak na papier H 389716</t>
  </si>
  <si>
    <t>725113913</t>
  </si>
  <si>
    <t>Opr. zar. záchodov, pretesnenie manžety</t>
  </si>
  <si>
    <t>72511-3913</t>
  </si>
  <si>
    <t>725119305</t>
  </si>
  <si>
    <t>Montáž záchodovým mís kombinovaných</t>
  </si>
  <si>
    <t>72511-9305</t>
  </si>
  <si>
    <t>725119309</t>
  </si>
  <si>
    <t>Príplatok za použitie silikónového tmelu 0,30 kg/kus</t>
  </si>
  <si>
    <t>72511-9309</t>
  </si>
  <si>
    <t>725210821</t>
  </si>
  <si>
    <t>Demontáž umývadiel bez výtokových armatúr</t>
  </si>
  <si>
    <t>72521-0821</t>
  </si>
  <si>
    <t>725212209c</t>
  </si>
  <si>
    <t>Zdravotné umyvadlo (640*550) MIO H 813 714</t>
  </si>
  <si>
    <t>725212209pc</t>
  </si>
  <si>
    <t>7252122336pc</t>
  </si>
  <si>
    <t>Drez jednod.nerez FRANKE DSN 711/4</t>
  </si>
  <si>
    <t>7252122343pc</t>
  </si>
  <si>
    <t>Držadlo pevné toaletné JIKA H 389 724 do múra dl.900mm</t>
  </si>
  <si>
    <t>7252122348pc</t>
  </si>
  <si>
    <t>Sifon MIO H 374 730 DN 32</t>
  </si>
  <si>
    <t>7252122353pc</t>
  </si>
  <si>
    <t>Sprchová súprava sada H 3651RO (sprcha+tyč+hadica)</t>
  </si>
  <si>
    <t>7252122355pc</t>
  </si>
  <si>
    <t>Drez jednod.nerez kruhový ALVEUS FORM 10(450mm)+sifón</t>
  </si>
  <si>
    <t>725212250pc</t>
  </si>
  <si>
    <t>Umývadlo DEEP BY H 812 611 (500x410)</t>
  </si>
  <si>
    <t>72521-2250pc</t>
  </si>
  <si>
    <t>725219403</t>
  </si>
  <si>
    <t>Montáž umyvadla ker. s krytom</t>
  </si>
  <si>
    <t>72521-9403</t>
  </si>
  <si>
    <t>725219404</t>
  </si>
  <si>
    <t>Montáž umyvadla polymermramorového</t>
  </si>
  <si>
    <t>72521-9404</t>
  </si>
  <si>
    <t>725219602pc</t>
  </si>
  <si>
    <t>Kryt na sifon sosadou H 819 611</t>
  </si>
  <si>
    <t>725240811</t>
  </si>
  <si>
    <t>Demontáž sprchových kabín bez výtokových armatúr</t>
  </si>
  <si>
    <t>72524-0811</t>
  </si>
  <si>
    <t>725249105</t>
  </si>
  <si>
    <t>Montáž sprchových boxov</t>
  </si>
  <si>
    <t>72524-9105</t>
  </si>
  <si>
    <t>7252491091pc</t>
  </si>
  <si>
    <t>Sprchovací box TEIKO-SBOX KH 2/90(+vanička steny krycí panel)</t>
  </si>
  <si>
    <t>72524-91091pc</t>
  </si>
  <si>
    <t>725249135pc</t>
  </si>
  <si>
    <t>Duroplastová doska s poklopomDEEP BY č. 893 610</t>
  </si>
  <si>
    <t>72524-9135pc</t>
  </si>
  <si>
    <t>7252491370pc</t>
  </si>
  <si>
    <t>Záchodová misa závesná DEEP BY č.826616+sada vodor odp.</t>
  </si>
  <si>
    <t>72524-91370pc</t>
  </si>
  <si>
    <t>725310821</t>
  </si>
  <si>
    <t>Demontáž drezov jednodielnych na konzolách</t>
  </si>
  <si>
    <t>72531-0821</t>
  </si>
  <si>
    <t>725314290</t>
  </si>
  <si>
    <t>Príslušenstvo k drezu v kuchynských zostavách</t>
  </si>
  <si>
    <t>72531-4290</t>
  </si>
  <si>
    <t>725319201</t>
  </si>
  <si>
    <t>Montáž drezov smalt, nerez, polypropylén. jednod veľkokuch.so zápach uzávier</t>
  </si>
  <si>
    <t>72531-9201</t>
  </si>
  <si>
    <t>725319202</t>
  </si>
  <si>
    <t>Príplatok za použitie silikónového tmelu 0,2 kg/kus</t>
  </si>
  <si>
    <t>72531-9202</t>
  </si>
  <si>
    <t>725330840</t>
  </si>
  <si>
    <t>Demontáž výleviek ocel. alebo liat. bez výtokových armatúr</t>
  </si>
  <si>
    <t>72533-0840</t>
  </si>
  <si>
    <t>725339101</t>
  </si>
  <si>
    <t>Montáž výleviek keramic., liat, a i. hmoty bez výtok armat. a splach nádrže</t>
  </si>
  <si>
    <t>72533-9101</t>
  </si>
  <si>
    <t>725339102pc</t>
  </si>
  <si>
    <t>Výlevka MIRA h 851046</t>
  </si>
  <si>
    <t>72533-9102pc</t>
  </si>
  <si>
    <t>7258102061pc</t>
  </si>
  <si>
    <t>Rohový ventil MIO 372 420</t>
  </si>
  <si>
    <t>725810506pc</t>
  </si>
  <si>
    <t>Rohový ventil MIO H 372 710</t>
  </si>
  <si>
    <t>725810811</t>
  </si>
  <si>
    <t>Demontáž výtokových ventilov nástenných</t>
  </si>
  <si>
    <t>72581-0811</t>
  </si>
  <si>
    <t>725819402</t>
  </si>
  <si>
    <t>Montáž ventilov rohových G 1/2</t>
  </si>
  <si>
    <t>72581-9402</t>
  </si>
  <si>
    <t>725820801</t>
  </si>
  <si>
    <t>Demontáž batérií nástenných do G 3/4</t>
  </si>
  <si>
    <t>72582-0801</t>
  </si>
  <si>
    <t>725829301</t>
  </si>
  <si>
    <t>Montáž batérií umýv. a drez. ostatných typov stojank. G 1/2</t>
  </si>
  <si>
    <t>72582-9301</t>
  </si>
  <si>
    <t>725829801</t>
  </si>
  <si>
    <t>Montáž batérie drezovej 1-pákovej nástennej</t>
  </si>
  <si>
    <t>72582-9801</t>
  </si>
  <si>
    <t>725829802</t>
  </si>
  <si>
    <t>Montáž batérie drezovej 1-pákovej do 1 otvoru</t>
  </si>
  <si>
    <t>72582-9802</t>
  </si>
  <si>
    <t>725829912pc</t>
  </si>
  <si>
    <t>Bateria stoj. páková DEEp BY č. H 3111 U 1</t>
  </si>
  <si>
    <t>725829918pc</t>
  </si>
  <si>
    <t>Bateria stoj. páková DEEp BY č. H 3111 U 8</t>
  </si>
  <si>
    <t>725839313pc</t>
  </si>
  <si>
    <t>Bateria drezová do 1otvoru DEEP BY H 3511U1(dl210mm</t>
  </si>
  <si>
    <t>72583-9313pc</t>
  </si>
  <si>
    <t>725839320pc</t>
  </si>
  <si>
    <t>Bateria nástenná páková LYRA SMART H 311127 (ram300mm)</t>
  </si>
  <si>
    <t>72583-9320pc</t>
  </si>
  <si>
    <t>725849200</t>
  </si>
  <si>
    <t>Montáž batérií sprch. násten. s nastav. výškou</t>
  </si>
  <si>
    <t>72584-9200</t>
  </si>
  <si>
    <t>725849210pc</t>
  </si>
  <si>
    <t>Sprchová páková bat.lLYRA SMART H 331127-DN15*150</t>
  </si>
  <si>
    <t>72584-9210pc</t>
  </si>
  <si>
    <t>725860016pc</t>
  </si>
  <si>
    <t>LAUFEN podomietkový sifón H 893 902</t>
  </si>
  <si>
    <t>72586-0016pc</t>
  </si>
  <si>
    <t>725869101</t>
  </si>
  <si>
    <t>Montáž zápach. uzávierok umývadlových D 40</t>
  </si>
  <si>
    <t>72586-9101</t>
  </si>
  <si>
    <t>725869204</t>
  </si>
  <si>
    <t>Montáž zápach. uzávierok drez. jednod. D 50</t>
  </si>
  <si>
    <t>72586-9204</t>
  </si>
  <si>
    <t>725869210</t>
  </si>
  <si>
    <t>Montáž zápachových uzávierok sprchových DN 40/50</t>
  </si>
  <si>
    <t>72586-9210</t>
  </si>
  <si>
    <t>725869212</t>
  </si>
  <si>
    <t>Montáž zápachových uzávierok podlah. nad DN 50/70</t>
  </si>
  <si>
    <t>72586-9212</t>
  </si>
  <si>
    <t>725980114pc</t>
  </si>
  <si>
    <t>Dvierka prístupové k inštaláciám nerez 200/200</t>
  </si>
  <si>
    <t>72598-0114pc</t>
  </si>
  <si>
    <t>725980124pc</t>
  </si>
  <si>
    <t>Dvierka prístupové k inštaláciám nerez 300/150</t>
  </si>
  <si>
    <t>72598-0124pc</t>
  </si>
  <si>
    <t>725980126pc</t>
  </si>
  <si>
    <t>Dvierka prístupové k inštaláciám nerez 300/300</t>
  </si>
  <si>
    <t>72598-0126pc</t>
  </si>
  <si>
    <t>998725201</t>
  </si>
  <si>
    <t>Presun hmôt pre zariaď. predmety v objektoch výšky do 6 m</t>
  </si>
  <si>
    <t>99872-5201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</si>
  <si>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</si>
  <si>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</si>
  <si>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</si>
  <si>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</si>
  <si>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</si>
  <si>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</si>
  <si>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</si>
  <si>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</si>
  <si>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767995110pc</t>
  </si>
  <si>
    <t>Podstropný záves s obj.HILTI-1potrubie</t>
  </si>
  <si>
    <t>76799-5110pc</t>
  </si>
  <si>
    <t>767995111pc</t>
  </si>
  <si>
    <t>Podstropný záves s obj.HILTI-2potrubie</t>
  </si>
  <si>
    <t>76799-5111pc</t>
  </si>
  <si>
    <t>767995112pc</t>
  </si>
  <si>
    <t>Konzola s objímkou HILTI-1 potrubie</t>
  </si>
  <si>
    <t>76799-5112pc</t>
  </si>
  <si>
    <t>767995113pc</t>
  </si>
  <si>
    <t>Podstropný záves s obj.HILTI-3potrubie</t>
  </si>
  <si>
    <t>76799-5113pc</t>
  </si>
  <si>
    <t>767995115pc</t>
  </si>
  <si>
    <t>Pevný bod</t>
  </si>
  <si>
    <t>76799-5115pc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</si>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</sst>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70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60"/>
    <cellStyle name="1 000,-  Sk" xfId="22"/>
    <cellStyle name="1 000,- Kč" xfId="47"/>
    <cellStyle name="1 000,- Sk" xfId="58"/>
    <cellStyle name="1000 Sk_fakturuj99" xfId="31"/>
    <cellStyle name="20 % – Zvýraznění1" xfId="53"/>
    <cellStyle name="20 % – Zvýraznění2" xfId="57"/>
    <cellStyle name="20 % – Zvýraznění3" xfId="29"/>
    <cellStyle name="20 % – Zvýraznění4" xfId="61"/>
    <cellStyle name="20 % – Zvýraznění5" xfId="62"/>
    <cellStyle name="20 % – Zvýraznění6" xfId="63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4"/>
    <cellStyle name="40 % – Zvýraznění3" xfId="65"/>
    <cellStyle name="40 % – Zvýraznění4" xfId="66"/>
    <cellStyle name="40 % – Zvýraznění5" xfId="36"/>
    <cellStyle name="40 % – Zvýraznění6" xfId="67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/>
    <cellStyle name="60 % – Zvýraznění2" xfId="69"/>
    <cellStyle name="60 % – Zvýraznění3" xfId="70"/>
    <cellStyle name="60 % – Zvýraznění4" xfId="71"/>
    <cellStyle name="60 % – Zvýraznění5" xfId="72"/>
    <cellStyle name="60 % – Zvýraznění6" xfId="73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/>
    <cellStyle name="Čiarka" xfId="3" builtinId="3" customBuiltin="1"/>
    <cellStyle name="Čiarka [0]" xfId="4" builtinId="6" customBuiltin="1"/>
    <cellStyle name="data" xfId="75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/>
    <cellStyle name="Neutrálna" xfId="35" builtinId="28" customBuiltin="1"/>
    <cellStyle name="Normálne" xfId="0" builtinId="0" customBuiltin="1"/>
    <cellStyle name="normálne_KLs" xfId="1"/>
    <cellStyle name="normálne_KLv" xfId="49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F14" sqref="F14"/>
    </sheetView>
  </sheetViews>
  <sheetFormatPr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118</v>
      </c>
      <c r="B1" s="86"/>
      <c r="C1" s="86"/>
      <c r="D1" s="86"/>
      <c r="E1" s="90" t="s">
        <v>119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6</v>
      </c>
      <c r="AA1" s="83" t="s">
        <v>7</v>
      </c>
      <c r="AB1" s="83" t="s">
        <v>8</v>
      </c>
      <c r="AC1" s="83" t="s">
        <v>9</v>
      </c>
      <c r="AD1" s="83" t="s">
        <v>10</v>
      </c>
      <c r="AE1" s="138" t="s">
        <v>11</v>
      </c>
      <c r="AF1" s="139" t="s">
        <v>12</v>
      </c>
      <c r="AG1" s="86"/>
      <c r="AH1" s="86"/>
    </row>
    <row r="2" spans="1:37">
      <c r="A2" s="90" t="s">
        <v>120</v>
      </c>
      <c r="B2" s="86"/>
      <c r="C2" s="86"/>
      <c r="D2" s="86"/>
      <c r="E2" s="90" t="s">
        <v>121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13</v>
      </c>
      <c r="AA2" s="84" t="s">
        <v>14</v>
      </c>
      <c r="AB2" s="84" t="s">
        <v>15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16</v>
      </c>
      <c r="B3" s="86"/>
      <c r="C3" s="86"/>
      <c r="D3" s="86"/>
      <c r="E3" s="90" t="s">
        <v>122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17</v>
      </c>
      <c r="AA3" s="84" t="s">
        <v>18</v>
      </c>
      <c r="AB3" s="84" t="s">
        <v>15</v>
      </c>
      <c r="AC3" s="84" t="s">
        <v>19</v>
      </c>
      <c r="AD3" s="85" t="s">
        <v>20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21</v>
      </c>
      <c r="AA4" s="84" t="s">
        <v>22</v>
      </c>
      <c r="AB4" s="84" t="s">
        <v>15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23</v>
      </c>
      <c r="AA5" s="84" t="s">
        <v>18</v>
      </c>
      <c r="AB5" s="84" t="s">
        <v>15</v>
      </c>
      <c r="AC5" s="84" t="s">
        <v>19</v>
      </c>
      <c r="AD5" s="85" t="s">
        <v>20</v>
      </c>
      <c r="AE5" s="138">
        <v>4</v>
      </c>
      <c r="AF5" s="143">
        <v>123.4567</v>
      </c>
      <c r="AG5" s="86"/>
      <c r="AH5" s="86"/>
    </row>
    <row r="6" spans="1:37">
      <c r="A6" s="90" t="s">
        <v>124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24</v>
      </c>
      <c r="AF6" s="141">
        <v>123.46</v>
      </c>
      <c r="AG6" s="86"/>
      <c r="AH6" s="86"/>
    </row>
    <row r="7" spans="1:37">
      <c r="A7" s="90" t="s">
        <v>125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126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25</v>
      </c>
      <c r="B9" s="92" t="s">
        <v>26</v>
      </c>
      <c r="C9" s="92" t="s">
        <v>27</v>
      </c>
      <c r="D9" s="92" t="s">
        <v>28</v>
      </c>
      <c r="E9" s="92" t="s">
        <v>29</v>
      </c>
      <c r="F9" s="92" t="s">
        <v>30</v>
      </c>
      <c r="G9" s="92" t="s">
        <v>31</v>
      </c>
      <c r="H9" s="92" t="s">
        <v>32</v>
      </c>
      <c r="I9" s="92" t="s">
        <v>33</v>
      </c>
      <c r="J9" s="92" t="s">
        <v>34</v>
      </c>
      <c r="K9" s="122" t="s">
        <v>35</v>
      </c>
      <c r="L9" s="123"/>
      <c r="M9" s="124" t="s">
        <v>36</v>
      </c>
      <c r="N9" s="123"/>
      <c r="O9" s="92" t="s">
        <v>4</v>
      </c>
      <c r="P9" s="125" t="s">
        <v>37</v>
      </c>
      <c r="Q9" s="128" t="s">
        <v>29</v>
      </c>
      <c r="R9" s="128" t="s">
        <v>29</v>
      </c>
      <c r="S9" s="125" t="s">
        <v>29</v>
      </c>
      <c r="T9" s="129" t="s">
        <v>38</v>
      </c>
      <c r="U9" s="130" t="s">
        <v>39</v>
      </c>
      <c r="V9" s="131" t="s">
        <v>40</v>
      </c>
      <c r="W9" s="92" t="s">
        <v>41</v>
      </c>
      <c r="X9" s="92" t="s">
        <v>42</v>
      </c>
      <c r="Y9" s="92" t="s">
        <v>43</v>
      </c>
      <c r="Z9" s="144" t="s">
        <v>44</v>
      </c>
      <c r="AA9" s="144" t="s">
        <v>45</v>
      </c>
      <c r="AB9" s="92" t="s">
        <v>40</v>
      </c>
      <c r="AC9" s="92" t="s">
        <v>46</v>
      </c>
      <c r="AD9" s="92" t="s">
        <v>47</v>
      </c>
      <c r="AE9" s="145" t="s">
        <v>48</v>
      </c>
      <c r="AF9" s="145" t="s">
        <v>49</v>
      </c>
      <c r="AG9" s="145" t="s">
        <v>29</v>
      </c>
      <c r="AH9" s="145" t="s">
        <v>50</v>
      </c>
      <c r="AJ9" s="86" t="s">
        <v>144</v>
      </c>
      <c r="AK9" s="86" t="s">
        <v>146</v>
      </c>
    </row>
    <row r="10" spans="1:37">
      <c r="A10" s="94" t="s">
        <v>51</v>
      </c>
      <c r="B10" s="94" t="s">
        <v>52</v>
      </c>
      <c r="C10" s="121"/>
      <c r="D10" s="94" t="s">
        <v>53</v>
      </c>
      <c r="E10" s="94" t="s">
        <v>54</v>
      </c>
      <c r="F10" s="94" t="s">
        <v>55</v>
      </c>
      <c r="G10" s="94" t="s">
        <v>56</v>
      </c>
      <c r="H10" s="94" t="s">
        <v>57</v>
      </c>
      <c r="I10" s="94" t="s">
        <v>58</v>
      </c>
      <c r="J10" s="94"/>
      <c r="K10" s="94" t="s">
        <v>31</v>
      </c>
      <c r="L10" s="94" t="s">
        <v>34</v>
      </c>
      <c r="M10" s="126" t="s">
        <v>31</v>
      </c>
      <c r="N10" s="94" t="s">
        <v>34</v>
      </c>
      <c r="O10" s="94" t="s">
        <v>59</v>
      </c>
      <c r="P10" s="127"/>
      <c r="Q10" s="132" t="s">
        <v>60</v>
      </c>
      <c r="R10" s="132" t="s">
        <v>61</v>
      </c>
      <c r="S10" s="127" t="s">
        <v>62</v>
      </c>
      <c r="T10" s="133" t="s">
        <v>63</v>
      </c>
      <c r="U10" s="134" t="s">
        <v>64</v>
      </c>
      <c r="V10" s="135" t="s">
        <v>65</v>
      </c>
      <c r="W10" s="136"/>
      <c r="X10" s="137"/>
      <c r="Y10" s="137"/>
      <c r="Z10" s="146" t="s">
        <v>66</v>
      </c>
      <c r="AA10" s="146" t="s">
        <v>51</v>
      </c>
      <c r="AB10" s="94" t="s">
        <v>67</v>
      </c>
      <c r="AC10" s="137"/>
      <c r="AD10" s="137"/>
      <c r="AE10" s="147"/>
      <c r="AF10" s="147"/>
      <c r="AG10" s="147"/>
      <c r="AH10" s="147"/>
      <c r="AJ10" s="86" t="s">
        <v>145</v>
      </c>
      <c r="AK10" s="86" t="s">
        <v>147</v>
      </c>
    </row>
    <row r="12" spans="1:37">
      <c r="B12" s="157" t="s">
        <v>148</v>
      </c>
    </row>
    <row r="13" spans="1:37">
      <c r="B13" s="110" t="s">
        <v>149</v>
      </c>
    </row>
    <row r="14" spans="1:37">
      <c r="A14" s="108">
        <v>1</v>
      </c>
      <c r="B14" s="109" t="s">
        <v>150</v>
      </c>
      <c r="C14" s="110" t="s">
        <v>151</v>
      </c>
      <c r="D14" s="111" t="s">
        <v>152</v>
      </c>
      <c r="E14" s="112">
        <v>45.6</v>
      </c>
      <c r="F14" s="113" t="s">
        <v>153</v>
      </c>
      <c r="H14" s="114">
        <f>ROUND(E14*G14,2)</f>
        <v>0</v>
      </c>
      <c r="J14" s="114">
        <f>ROUND(E14*G14,2)</f>
        <v>0</v>
      </c>
      <c r="L14" s="115">
        <f>E14*K14</f>
        <v>0</v>
      </c>
      <c r="N14" s="112">
        <f>E14*M14</f>
        <v>0</v>
      </c>
      <c r="O14" s="113">
        <v>20</v>
      </c>
      <c r="P14" s="113" t="s">
        <v>154</v>
      </c>
      <c r="V14" s="116" t="s">
        <v>109</v>
      </c>
      <c r="W14" s="117">
        <v>89.558000000000007</v>
      </c>
      <c r="X14" s="110" t="s">
        <v>155</v>
      </c>
      <c r="Y14" s="110" t="s">
        <v>151</v>
      </c>
      <c r="Z14" s="113" t="s">
        <v>156</v>
      </c>
      <c r="AB14" s="113">
        <v>1</v>
      </c>
      <c r="AC14" s="113" t="s">
        <v>157</v>
      </c>
      <c r="AJ14" s="86" t="s">
        <v>158</v>
      </c>
      <c r="AK14" s="86" t="s">
        <v>159</v>
      </c>
    </row>
    <row r="15" spans="1:37">
      <c r="D15" s="158" t="s">
        <v>160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A16" s="108">
        <v>2</v>
      </c>
      <c r="B16" s="109" t="s">
        <v>150</v>
      </c>
      <c r="C16" s="110" t="s">
        <v>161</v>
      </c>
      <c r="D16" s="111" t="s">
        <v>162</v>
      </c>
      <c r="E16" s="112">
        <v>22.8</v>
      </c>
      <c r="F16" s="113" t="s">
        <v>153</v>
      </c>
      <c r="H16" s="114">
        <f>ROUND(E16*G16,2)</f>
        <v>0</v>
      </c>
      <c r="J16" s="114">
        <f>ROUND(E16*G16,2)</f>
        <v>0</v>
      </c>
      <c r="L16" s="115">
        <f>E16*K16</f>
        <v>0</v>
      </c>
      <c r="N16" s="112">
        <f>E16*M16</f>
        <v>0</v>
      </c>
      <c r="O16" s="113">
        <v>20</v>
      </c>
      <c r="P16" s="113" t="s">
        <v>154</v>
      </c>
      <c r="V16" s="116" t="s">
        <v>109</v>
      </c>
      <c r="W16" s="117">
        <v>6.27</v>
      </c>
      <c r="X16" s="110" t="s">
        <v>163</v>
      </c>
      <c r="Y16" s="110" t="s">
        <v>161</v>
      </c>
      <c r="Z16" s="113" t="s">
        <v>156</v>
      </c>
      <c r="AB16" s="113">
        <v>1</v>
      </c>
      <c r="AC16" s="113" t="s">
        <v>157</v>
      </c>
      <c r="AJ16" s="86" t="s">
        <v>158</v>
      </c>
      <c r="AK16" s="86" t="s">
        <v>159</v>
      </c>
    </row>
    <row r="17" spans="1:37">
      <c r="A17" s="108">
        <v>3</v>
      </c>
      <c r="B17" s="109" t="s">
        <v>150</v>
      </c>
      <c r="C17" s="110" t="s">
        <v>164</v>
      </c>
      <c r="D17" s="111" t="s">
        <v>165</v>
      </c>
      <c r="E17" s="112">
        <v>3.74</v>
      </c>
      <c r="F17" s="113" t="s">
        <v>153</v>
      </c>
      <c r="H17" s="114">
        <f>ROUND(E17*G17,2)</f>
        <v>0</v>
      </c>
      <c r="J17" s="114">
        <f>ROUND(E17*G17,2)</f>
        <v>0</v>
      </c>
      <c r="L17" s="115">
        <f>E17*K17</f>
        <v>0</v>
      </c>
      <c r="N17" s="112">
        <f>E17*M17</f>
        <v>0</v>
      </c>
      <c r="O17" s="113">
        <v>20</v>
      </c>
      <c r="P17" s="113" t="s">
        <v>154</v>
      </c>
      <c r="V17" s="116" t="s">
        <v>109</v>
      </c>
      <c r="W17" s="117">
        <v>4.3460000000000001</v>
      </c>
      <c r="X17" s="110" t="s">
        <v>166</v>
      </c>
      <c r="Y17" s="110" t="s">
        <v>164</v>
      </c>
      <c r="Z17" s="113" t="s">
        <v>156</v>
      </c>
      <c r="AB17" s="113">
        <v>1</v>
      </c>
      <c r="AC17" s="113" t="s">
        <v>157</v>
      </c>
      <c r="AJ17" s="86" t="s">
        <v>158</v>
      </c>
      <c r="AK17" s="86" t="s">
        <v>159</v>
      </c>
    </row>
    <row r="18" spans="1:37">
      <c r="D18" s="158" t="s">
        <v>167</v>
      </c>
      <c r="E18" s="159"/>
      <c r="F18" s="160"/>
      <c r="G18" s="161"/>
      <c r="H18" s="161"/>
      <c r="I18" s="161"/>
      <c r="J18" s="161"/>
      <c r="K18" s="162"/>
      <c r="L18" s="162"/>
      <c r="M18" s="159"/>
      <c r="N18" s="159"/>
      <c r="O18" s="160"/>
      <c r="P18" s="160"/>
      <c r="Q18" s="159"/>
      <c r="R18" s="159"/>
      <c r="S18" s="159"/>
      <c r="T18" s="163"/>
      <c r="U18" s="163"/>
      <c r="V18" s="163" t="s">
        <v>0</v>
      </c>
      <c r="W18" s="164"/>
      <c r="X18" s="160"/>
    </row>
    <row r="19" spans="1:37">
      <c r="A19" s="108">
        <v>4</v>
      </c>
      <c r="B19" s="109" t="s">
        <v>150</v>
      </c>
      <c r="C19" s="110" t="s">
        <v>168</v>
      </c>
      <c r="D19" s="111" t="s">
        <v>169</v>
      </c>
      <c r="E19" s="112">
        <v>1.87</v>
      </c>
      <c r="F19" s="113" t="s">
        <v>153</v>
      </c>
      <c r="H19" s="114">
        <f>ROUND(E19*G19,2)</f>
        <v>0</v>
      </c>
      <c r="J19" s="114">
        <f>ROUND(E19*G19,2)</f>
        <v>0</v>
      </c>
      <c r="L19" s="115">
        <f>E19*K19</f>
        <v>0</v>
      </c>
      <c r="N19" s="112">
        <f>E19*M19</f>
        <v>0</v>
      </c>
      <c r="O19" s="113">
        <v>20</v>
      </c>
      <c r="P19" s="113" t="s">
        <v>154</v>
      </c>
      <c r="V19" s="116" t="s">
        <v>109</v>
      </c>
      <c r="W19" s="117">
        <v>0.157</v>
      </c>
      <c r="X19" s="110" t="s">
        <v>170</v>
      </c>
      <c r="Y19" s="110" t="s">
        <v>168</v>
      </c>
      <c r="Z19" s="113" t="s">
        <v>156</v>
      </c>
      <c r="AB19" s="113">
        <v>1</v>
      </c>
      <c r="AC19" s="113" t="s">
        <v>157</v>
      </c>
      <c r="AJ19" s="86" t="s">
        <v>158</v>
      </c>
      <c r="AK19" s="86" t="s">
        <v>159</v>
      </c>
    </row>
    <row r="20" spans="1:37" ht="25.5">
      <c r="A20" s="108">
        <v>5</v>
      </c>
      <c r="B20" s="109" t="s">
        <v>150</v>
      </c>
      <c r="C20" s="110" t="s">
        <v>171</v>
      </c>
      <c r="D20" s="111" t="s">
        <v>172</v>
      </c>
      <c r="E20" s="112">
        <v>49.34</v>
      </c>
      <c r="F20" s="113" t="s">
        <v>153</v>
      </c>
      <c r="H20" s="114">
        <f>ROUND(E20*G20,2)</f>
        <v>0</v>
      </c>
      <c r="J20" s="114">
        <f>ROUND(E20*G20,2)</f>
        <v>0</v>
      </c>
      <c r="L20" s="115">
        <f>E20*K20</f>
        <v>0</v>
      </c>
      <c r="N20" s="112">
        <f>E20*M20</f>
        <v>0</v>
      </c>
      <c r="O20" s="113">
        <v>20</v>
      </c>
      <c r="P20" s="113" t="s">
        <v>154</v>
      </c>
      <c r="V20" s="116" t="s">
        <v>109</v>
      </c>
      <c r="W20" s="117">
        <v>15.641</v>
      </c>
      <c r="X20" s="110" t="s">
        <v>173</v>
      </c>
      <c r="Y20" s="110" t="s">
        <v>171</v>
      </c>
      <c r="Z20" s="113" t="s">
        <v>174</v>
      </c>
      <c r="AB20" s="113">
        <v>1</v>
      </c>
      <c r="AC20" s="113" t="s">
        <v>157</v>
      </c>
      <c r="AJ20" s="86" t="s">
        <v>158</v>
      </c>
      <c r="AK20" s="86" t="s">
        <v>159</v>
      </c>
    </row>
    <row r="21" spans="1:37">
      <c r="D21" s="158" t="s">
        <v>175</v>
      </c>
      <c r="E21" s="159"/>
      <c r="F21" s="160"/>
      <c r="G21" s="161"/>
      <c r="H21" s="161"/>
      <c r="I21" s="161"/>
      <c r="J21" s="161"/>
      <c r="K21" s="162"/>
      <c r="L21" s="162"/>
      <c r="M21" s="159"/>
      <c r="N21" s="159"/>
      <c r="O21" s="160"/>
      <c r="P21" s="160"/>
      <c r="Q21" s="159"/>
      <c r="R21" s="159"/>
      <c r="S21" s="159"/>
      <c r="T21" s="163"/>
      <c r="U21" s="163"/>
      <c r="V21" s="163" t="s">
        <v>0</v>
      </c>
      <c r="W21" s="164"/>
      <c r="X21" s="160"/>
    </row>
    <row r="22" spans="1:37" ht="25.5">
      <c r="A22" s="108">
        <v>6</v>
      </c>
      <c r="B22" s="109" t="s">
        <v>150</v>
      </c>
      <c r="C22" s="110" t="s">
        <v>176</v>
      </c>
      <c r="D22" s="111" t="s">
        <v>177</v>
      </c>
      <c r="E22" s="112">
        <v>7.53</v>
      </c>
      <c r="F22" s="113" t="s">
        <v>153</v>
      </c>
      <c r="H22" s="114">
        <f>ROUND(E22*G22,2)</f>
        <v>0</v>
      </c>
      <c r="J22" s="114">
        <f>ROUND(E22*G22,2)</f>
        <v>0</v>
      </c>
      <c r="L22" s="115">
        <f>E22*K22</f>
        <v>0</v>
      </c>
      <c r="N22" s="112">
        <f>E22*M22</f>
        <v>0</v>
      </c>
      <c r="O22" s="113">
        <v>20</v>
      </c>
      <c r="P22" s="113" t="s">
        <v>154</v>
      </c>
      <c r="V22" s="116" t="s">
        <v>109</v>
      </c>
      <c r="W22" s="117">
        <v>8.3000000000000004E-2</v>
      </c>
      <c r="X22" s="110" t="s">
        <v>178</v>
      </c>
      <c r="Y22" s="110" t="s">
        <v>176</v>
      </c>
      <c r="Z22" s="113" t="s">
        <v>174</v>
      </c>
      <c r="AB22" s="113">
        <v>1</v>
      </c>
      <c r="AC22" s="113" t="s">
        <v>157</v>
      </c>
      <c r="AJ22" s="86" t="s">
        <v>158</v>
      </c>
      <c r="AK22" s="86" t="s">
        <v>159</v>
      </c>
    </row>
    <row r="23" spans="1:37">
      <c r="D23" s="158" t="s">
        <v>179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D24" s="158" t="s">
        <v>180</v>
      </c>
      <c r="E24" s="159"/>
      <c r="F24" s="160"/>
      <c r="G24" s="161"/>
      <c r="H24" s="161"/>
      <c r="I24" s="161"/>
      <c r="J24" s="161"/>
      <c r="K24" s="162"/>
      <c r="L24" s="162"/>
      <c r="M24" s="159"/>
      <c r="N24" s="159"/>
      <c r="O24" s="160"/>
      <c r="P24" s="160"/>
      <c r="Q24" s="159"/>
      <c r="R24" s="159"/>
      <c r="S24" s="159"/>
      <c r="T24" s="163"/>
      <c r="U24" s="163"/>
      <c r="V24" s="163" t="s">
        <v>0</v>
      </c>
      <c r="W24" s="164"/>
      <c r="X24" s="160"/>
    </row>
    <row r="25" spans="1:37">
      <c r="A25" s="108">
        <v>7</v>
      </c>
      <c r="B25" s="109" t="s">
        <v>150</v>
      </c>
      <c r="C25" s="110" t="s">
        <v>181</v>
      </c>
      <c r="D25" s="111" t="s">
        <v>182</v>
      </c>
      <c r="E25" s="112">
        <v>7.53</v>
      </c>
      <c r="F25" s="113" t="s">
        <v>153</v>
      </c>
      <c r="H25" s="114">
        <f>ROUND(E25*G25,2)</f>
        <v>0</v>
      </c>
      <c r="J25" s="114">
        <f>ROUND(E25*G25,2)</f>
        <v>0</v>
      </c>
      <c r="L25" s="115">
        <f>E25*K25</f>
        <v>0</v>
      </c>
      <c r="N25" s="112">
        <f>E25*M25</f>
        <v>0</v>
      </c>
      <c r="O25" s="113">
        <v>20</v>
      </c>
      <c r="P25" s="113" t="s">
        <v>154</v>
      </c>
      <c r="V25" s="116" t="s">
        <v>109</v>
      </c>
      <c r="W25" s="117">
        <v>4.5179999999999998</v>
      </c>
      <c r="X25" s="110" t="s">
        <v>183</v>
      </c>
      <c r="Y25" s="110" t="s">
        <v>181</v>
      </c>
      <c r="Z25" s="113" t="s">
        <v>156</v>
      </c>
      <c r="AB25" s="113">
        <v>1</v>
      </c>
      <c r="AC25" s="113" t="s">
        <v>157</v>
      </c>
      <c r="AJ25" s="86" t="s">
        <v>158</v>
      </c>
      <c r="AK25" s="86" t="s">
        <v>159</v>
      </c>
    </row>
    <row r="26" spans="1:37">
      <c r="A26" s="108">
        <v>8</v>
      </c>
      <c r="B26" s="109" t="s">
        <v>150</v>
      </c>
      <c r="C26" s="110" t="s">
        <v>184</v>
      </c>
      <c r="D26" s="111" t="s">
        <v>185</v>
      </c>
      <c r="E26" s="112">
        <v>41.81</v>
      </c>
      <c r="F26" s="113" t="s">
        <v>153</v>
      </c>
      <c r="H26" s="114">
        <f>ROUND(E26*G26,2)</f>
        <v>0</v>
      </c>
      <c r="J26" s="114">
        <f>ROUND(E26*G26,2)</f>
        <v>0</v>
      </c>
      <c r="L26" s="115">
        <f>E26*K26</f>
        <v>0</v>
      </c>
      <c r="N26" s="112">
        <f>E26*M26</f>
        <v>0</v>
      </c>
      <c r="O26" s="113">
        <v>20</v>
      </c>
      <c r="P26" s="113" t="s">
        <v>154</v>
      </c>
      <c r="V26" s="116" t="s">
        <v>109</v>
      </c>
      <c r="W26" s="117">
        <v>11.54</v>
      </c>
      <c r="X26" s="110" t="s">
        <v>186</v>
      </c>
      <c r="Y26" s="110" t="s">
        <v>184</v>
      </c>
      <c r="Z26" s="113" t="s">
        <v>156</v>
      </c>
      <c r="AB26" s="113">
        <v>1</v>
      </c>
      <c r="AC26" s="113" t="s">
        <v>157</v>
      </c>
      <c r="AJ26" s="86" t="s">
        <v>158</v>
      </c>
      <c r="AK26" s="86" t="s">
        <v>159</v>
      </c>
    </row>
    <row r="27" spans="1:37">
      <c r="D27" s="165" t="s">
        <v>187</v>
      </c>
      <c r="E27" s="166">
        <f>J27</f>
        <v>0</v>
      </c>
      <c r="H27" s="166">
        <f>SUM(H12:H26)</f>
        <v>0</v>
      </c>
      <c r="I27" s="166">
        <f>SUM(I12:I26)</f>
        <v>0</v>
      </c>
      <c r="J27" s="166">
        <f>SUM(J12:J26)</f>
        <v>0</v>
      </c>
      <c r="L27" s="167">
        <f>SUM(L12:L26)</f>
        <v>0</v>
      </c>
      <c r="N27" s="168">
        <f>SUM(N12:N26)</f>
        <v>0</v>
      </c>
      <c r="W27" s="117">
        <f>SUM(W12:W26)</f>
        <v>132.113</v>
      </c>
    </row>
    <row r="29" spans="1:37">
      <c r="B29" s="110" t="s">
        <v>188</v>
      </c>
    </row>
    <row r="30" spans="1:37" ht="25.5">
      <c r="A30" s="108">
        <v>9</v>
      </c>
      <c r="B30" s="109" t="s">
        <v>189</v>
      </c>
      <c r="C30" s="110" t="s">
        <v>190</v>
      </c>
      <c r="D30" s="111" t="s">
        <v>191</v>
      </c>
      <c r="E30" s="112">
        <v>2.2989999999999999</v>
      </c>
      <c r="F30" s="113" t="s">
        <v>192</v>
      </c>
      <c r="H30" s="114">
        <f>ROUND(E30*G30,2)</f>
        <v>0</v>
      </c>
      <c r="J30" s="114">
        <f>ROUND(E30*G30,2)</f>
        <v>0</v>
      </c>
      <c r="K30" s="115">
        <v>0.26795999999999998</v>
      </c>
      <c r="L30" s="115">
        <f>E30*K30</f>
        <v>0.6160400399999999</v>
      </c>
      <c r="N30" s="112">
        <f>E30*M30</f>
        <v>0</v>
      </c>
      <c r="O30" s="113">
        <v>20</v>
      </c>
      <c r="P30" s="113" t="s">
        <v>154</v>
      </c>
      <c r="V30" s="116" t="s">
        <v>109</v>
      </c>
      <c r="W30" s="117">
        <v>2.347</v>
      </c>
      <c r="X30" s="110" t="s">
        <v>193</v>
      </c>
      <c r="Y30" s="110" t="s">
        <v>190</v>
      </c>
      <c r="Z30" s="113" t="s">
        <v>194</v>
      </c>
      <c r="AB30" s="113">
        <v>1</v>
      </c>
      <c r="AC30" s="113" t="s">
        <v>157</v>
      </c>
      <c r="AJ30" s="86" t="s">
        <v>158</v>
      </c>
      <c r="AK30" s="86" t="s">
        <v>159</v>
      </c>
    </row>
    <row r="31" spans="1:37">
      <c r="D31" s="158" t="s">
        <v>195</v>
      </c>
      <c r="E31" s="159"/>
      <c r="F31" s="160"/>
      <c r="G31" s="161"/>
      <c r="H31" s="161"/>
      <c r="I31" s="161"/>
      <c r="J31" s="161"/>
      <c r="K31" s="162"/>
      <c r="L31" s="162"/>
      <c r="M31" s="159"/>
      <c r="N31" s="159"/>
      <c r="O31" s="160"/>
      <c r="P31" s="160"/>
      <c r="Q31" s="159"/>
      <c r="R31" s="159"/>
      <c r="S31" s="159"/>
      <c r="T31" s="163"/>
      <c r="U31" s="163"/>
      <c r="V31" s="163" t="s">
        <v>0</v>
      </c>
      <c r="W31" s="164"/>
      <c r="X31" s="160"/>
    </row>
    <row r="32" spans="1:37">
      <c r="D32" s="158" t="s">
        <v>196</v>
      </c>
      <c r="E32" s="159"/>
      <c r="F32" s="160"/>
      <c r="G32" s="161"/>
      <c r="H32" s="161"/>
      <c r="I32" s="161"/>
      <c r="J32" s="161"/>
      <c r="K32" s="162"/>
      <c r="L32" s="162"/>
      <c r="M32" s="159"/>
      <c r="N32" s="159"/>
      <c r="O32" s="160"/>
      <c r="P32" s="160"/>
      <c r="Q32" s="159"/>
      <c r="R32" s="159"/>
      <c r="S32" s="159"/>
      <c r="T32" s="163"/>
      <c r="U32" s="163"/>
      <c r="V32" s="163" t="s">
        <v>0</v>
      </c>
      <c r="W32" s="164"/>
      <c r="X32" s="160"/>
    </row>
    <row r="33" spans="1:37">
      <c r="D33" s="158" t="s">
        <v>197</v>
      </c>
      <c r="E33" s="159"/>
      <c r="F33" s="160"/>
      <c r="G33" s="161"/>
      <c r="H33" s="161"/>
      <c r="I33" s="161"/>
      <c r="J33" s="161"/>
      <c r="K33" s="162"/>
      <c r="L33" s="162"/>
      <c r="M33" s="159"/>
      <c r="N33" s="159"/>
      <c r="O33" s="160"/>
      <c r="P33" s="160"/>
      <c r="Q33" s="159"/>
      <c r="R33" s="159"/>
      <c r="S33" s="159"/>
      <c r="T33" s="163"/>
      <c r="U33" s="163"/>
      <c r="V33" s="163" t="s">
        <v>0</v>
      </c>
      <c r="W33" s="164"/>
      <c r="X33" s="160"/>
    </row>
    <row r="34" spans="1:37">
      <c r="D34" s="158" t="s">
        <v>198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D35" s="158" t="s">
        <v>199</v>
      </c>
      <c r="E35" s="159"/>
      <c r="F35" s="160"/>
      <c r="G35" s="161"/>
      <c r="H35" s="161"/>
      <c r="I35" s="161"/>
      <c r="J35" s="161"/>
      <c r="K35" s="162"/>
      <c r="L35" s="162"/>
      <c r="M35" s="159"/>
      <c r="N35" s="159"/>
      <c r="O35" s="160"/>
      <c r="P35" s="160"/>
      <c r="Q35" s="159"/>
      <c r="R35" s="159"/>
      <c r="S35" s="159"/>
      <c r="T35" s="163"/>
      <c r="U35" s="163"/>
      <c r="V35" s="163" t="s">
        <v>0</v>
      </c>
      <c r="W35" s="164"/>
      <c r="X35" s="160"/>
    </row>
    <row r="36" spans="1:37">
      <c r="D36" s="165" t="s">
        <v>200</v>
      </c>
      <c r="E36" s="166">
        <f>J36</f>
        <v>0</v>
      </c>
      <c r="H36" s="166">
        <f>SUM(H29:H35)</f>
        <v>0</v>
      </c>
      <c r="I36" s="166">
        <f>SUM(I29:I35)</f>
        <v>0</v>
      </c>
      <c r="J36" s="166">
        <f>SUM(J29:J35)</f>
        <v>0</v>
      </c>
      <c r="L36" s="167">
        <f>SUM(L29:L35)</f>
        <v>0.6160400399999999</v>
      </c>
      <c r="N36" s="168">
        <f>SUM(N29:N35)</f>
        <v>0</v>
      </c>
      <c r="W36" s="117">
        <f>SUM(W29:W35)</f>
        <v>2.347</v>
      </c>
    </row>
    <row r="38" spans="1:37">
      <c r="B38" s="110" t="s">
        <v>201</v>
      </c>
    </row>
    <row r="39" spans="1:37" ht="25.5">
      <c r="A39" s="108">
        <v>10</v>
      </c>
      <c r="B39" s="109" t="s">
        <v>202</v>
      </c>
      <c r="C39" s="110" t="s">
        <v>203</v>
      </c>
      <c r="D39" s="111" t="s">
        <v>204</v>
      </c>
      <c r="E39" s="112">
        <v>7.53</v>
      </c>
      <c r="F39" s="113" t="s">
        <v>153</v>
      </c>
      <c r="H39" s="114">
        <f>ROUND(E39*G39,2)</f>
        <v>0</v>
      </c>
      <c r="J39" s="114">
        <f>ROUND(E39*G39,2)</f>
        <v>0</v>
      </c>
      <c r="K39" s="115">
        <v>1.8907700000000001</v>
      </c>
      <c r="L39" s="115">
        <f>E39*K39</f>
        <v>14.237498100000002</v>
      </c>
      <c r="N39" s="112">
        <f>E39*M39</f>
        <v>0</v>
      </c>
      <c r="O39" s="113">
        <v>20</v>
      </c>
      <c r="P39" s="113" t="s">
        <v>154</v>
      </c>
      <c r="V39" s="116" t="s">
        <v>109</v>
      </c>
      <c r="W39" s="117">
        <v>9.1259999999999994</v>
      </c>
      <c r="X39" s="110" t="s">
        <v>205</v>
      </c>
      <c r="Y39" s="110" t="s">
        <v>203</v>
      </c>
      <c r="Z39" s="113" t="s">
        <v>206</v>
      </c>
      <c r="AB39" s="113">
        <v>1</v>
      </c>
      <c r="AC39" s="113" t="s">
        <v>157</v>
      </c>
      <c r="AJ39" s="86" t="s">
        <v>158</v>
      </c>
      <c r="AK39" s="86" t="s">
        <v>159</v>
      </c>
    </row>
    <row r="40" spans="1:37">
      <c r="D40" s="158" t="s">
        <v>179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207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65" t="s">
        <v>208</v>
      </c>
      <c r="E42" s="166">
        <f>J42</f>
        <v>0</v>
      </c>
      <c r="H42" s="166">
        <f>SUM(H38:H41)</f>
        <v>0</v>
      </c>
      <c r="I42" s="166">
        <f>SUM(I38:I41)</f>
        <v>0</v>
      </c>
      <c r="J42" s="166">
        <f>SUM(J38:J41)</f>
        <v>0</v>
      </c>
      <c r="L42" s="167">
        <f>SUM(L38:L41)</f>
        <v>14.237498100000002</v>
      </c>
      <c r="N42" s="168">
        <f>SUM(N38:N41)</f>
        <v>0</v>
      </c>
      <c r="W42" s="117">
        <f>SUM(W38:W41)</f>
        <v>9.1259999999999994</v>
      </c>
    </row>
    <row r="44" spans="1:37">
      <c r="B44" s="110" t="s">
        <v>209</v>
      </c>
    </row>
    <row r="45" spans="1:37">
      <c r="A45" s="108">
        <v>11</v>
      </c>
      <c r="B45" s="109" t="s">
        <v>189</v>
      </c>
      <c r="C45" s="110" t="s">
        <v>210</v>
      </c>
      <c r="D45" s="111" t="s">
        <v>211</v>
      </c>
      <c r="E45" s="112">
        <v>9.6</v>
      </c>
      <c r="F45" s="113" t="s">
        <v>153</v>
      </c>
      <c r="H45" s="114">
        <f>ROUND(E45*G45,2)</f>
        <v>0</v>
      </c>
      <c r="J45" s="114">
        <f>ROUND(E45*G45,2)</f>
        <v>0</v>
      </c>
      <c r="K45" s="115">
        <v>2.2622100000000001</v>
      </c>
      <c r="L45" s="115">
        <f>E45*K45</f>
        <v>21.717216000000001</v>
      </c>
      <c r="N45" s="112">
        <f>E45*M45</f>
        <v>0</v>
      </c>
      <c r="O45" s="113">
        <v>20</v>
      </c>
      <c r="P45" s="113" t="s">
        <v>154</v>
      </c>
      <c r="V45" s="116" t="s">
        <v>109</v>
      </c>
      <c r="W45" s="117">
        <v>45.408000000000001</v>
      </c>
      <c r="X45" s="110" t="s">
        <v>212</v>
      </c>
      <c r="Y45" s="110" t="s">
        <v>210</v>
      </c>
      <c r="Z45" s="113" t="s">
        <v>213</v>
      </c>
      <c r="AB45" s="113">
        <v>1</v>
      </c>
      <c r="AC45" s="113" t="s">
        <v>157</v>
      </c>
      <c r="AJ45" s="86" t="s">
        <v>158</v>
      </c>
      <c r="AK45" s="86" t="s">
        <v>159</v>
      </c>
    </row>
    <row r="46" spans="1:37">
      <c r="D46" s="158" t="s">
        <v>214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 ht="25.5">
      <c r="A47" s="108">
        <v>12</v>
      </c>
      <c r="B47" s="109" t="s">
        <v>189</v>
      </c>
      <c r="C47" s="110" t="s">
        <v>215</v>
      </c>
      <c r="D47" s="111" t="s">
        <v>216</v>
      </c>
      <c r="E47" s="112">
        <v>48</v>
      </c>
      <c r="F47" s="113" t="s">
        <v>192</v>
      </c>
      <c r="H47" s="114">
        <f>ROUND(E47*G47,2)</f>
        <v>0</v>
      </c>
      <c r="J47" s="114">
        <f>ROUND(E47*G47,2)</f>
        <v>0</v>
      </c>
      <c r="K47" s="115">
        <v>0.41261999999999999</v>
      </c>
      <c r="L47" s="115">
        <f>E47*K47</f>
        <v>19.805759999999999</v>
      </c>
      <c r="N47" s="112">
        <f>E47*M47</f>
        <v>0</v>
      </c>
      <c r="O47" s="113">
        <v>20</v>
      </c>
      <c r="P47" s="113" t="s">
        <v>154</v>
      </c>
      <c r="V47" s="116" t="s">
        <v>109</v>
      </c>
      <c r="W47" s="117">
        <v>48.48</v>
      </c>
      <c r="X47" s="110" t="s">
        <v>217</v>
      </c>
      <c r="Y47" s="110" t="s">
        <v>215</v>
      </c>
      <c r="Z47" s="113" t="s">
        <v>194</v>
      </c>
      <c r="AB47" s="113">
        <v>1</v>
      </c>
      <c r="AC47" s="113" t="s">
        <v>157</v>
      </c>
      <c r="AJ47" s="86" t="s">
        <v>158</v>
      </c>
      <c r="AK47" s="86" t="s">
        <v>159</v>
      </c>
    </row>
    <row r="48" spans="1:37" ht="25.5">
      <c r="A48" s="108">
        <v>13</v>
      </c>
      <c r="B48" s="109" t="s">
        <v>189</v>
      </c>
      <c r="C48" s="110" t="s">
        <v>218</v>
      </c>
      <c r="D48" s="111" t="s">
        <v>219</v>
      </c>
      <c r="E48" s="112">
        <v>48</v>
      </c>
      <c r="F48" s="113" t="s">
        <v>192</v>
      </c>
      <c r="H48" s="114">
        <f>ROUND(E48*G48,2)</f>
        <v>0</v>
      </c>
      <c r="J48" s="114">
        <f>ROUND(E48*G48,2)</f>
        <v>0</v>
      </c>
      <c r="K48" s="115">
        <v>4.7969999999999999E-2</v>
      </c>
      <c r="L48" s="115">
        <f>E48*K48</f>
        <v>2.3025599999999997</v>
      </c>
      <c r="N48" s="112">
        <f>E48*M48</f>
        <v>0</v>
      </c>
      <c r="O48" s="113">
        <v>20</v>
      </c>
      <c r="P48" s="113" t="s">
        <v>154</v>
      </c>
      <c r="V48" s="116" t="s">
        <v>109</v>
      </c>
      <c r="W48" s="117">
        <v>20.64</v>
      </c>
      <c r="X48" s="110" t="s">
        <v>220</v>
      </c>
      <c r="Y48" s="110" t="s">
        <v>218</v>
      </c>
      <c r="Z48" s="113" t="s">
        <v>213</v>
      </c>
      <c r="AB48" s="113">
        <v>1</v>
      </c>
      <c r="AC48" s="113" t="s">
        <v>157</v>
      </c>
      <c r="AJ48" s="86" t="s">
        <v>158</v>
      </c>
      <c r="AK48" s="86" t="s">
        <v>159</v>
      </c>
    </row>
    <row r="49" spans="1:37">
      <c r="D49" s="165" t="s">
        <v>221</v>
      </c>
      <c r="E49" s="166">
        <f>J49</f>
        <v>0</v>
      </c>
      <c r="H49" s="166">
        <f>SUM(H44:H48)</f>
        <v>0</v>
      </c>
      <c r="I49" s="166">
        <f>SUM(I44:I48)</f>
        <v>0</v>
      </c>
      <c r="J49" s="166">
        <f>SUM(J44:J48)</f>
        <v>0</v>
      </c>
      <c r="L49" s="167">
        <f>SUM(L44:L48)</f>
        <v>43.825536</v>
      </c>
      <c r="N49" s="168">
        <f>SUM(N44:N48)</f>
        <v>0</v>
      </c>
      <c r="W49" s="117">
        <f>SUM(W44:W48)</f>
        <v>114.52800000000001</v>
      </c>
    </row>
    <row r="51" spans="1:37">
      <c r="B51" s="110" t="s">
        <v>222</v>
      </c>
    </row>
    <row r="52" spans="1:37">
      <c r="A52" s="108">
        <v>14</v>
      </c>
      <c r="B52" s="109" t="s">
        <v>202</v>
      </c>
      <c r="C52" s="110" t="s">
        <v>223</v>
      </c>
      <c r="D52" s="111" t="s">
        <v>224</v>
      </c>
      <c r="E52" s="112">
        <v>1</v>
      </c>
      <c r="F52" s="113" t="s">
        <v>225</v>
      </c>
      <c r="H52" s="114">
        <f>ROUND(E52*G52,2)</f>
        <v>0</v>
      </c>
      <c r="J52" s="114">
        <f>ROUND(E52*G52,2)</f>
        <v>0</v>
      </c>
      <c r="K52" s="115">
        <v>2.7299999999999998E-3</v>
      </c>
      <c r="L52" s="115">
        <f>E52*K52</f>
        <v>2.7299999999999998E-3</v>
      </c>
      <c r="N52" s="112">
        <f>E52*M52</f>
        <v>0</v>
      </c>
      <c r="O52" s="113">
        <v>20</v>
      </c>
      <c r="P52" s="113" t="s">
        <v>154</v>
      </c>
      <c r="V52" s="116" t="s">
        <v>109</v>
      </c>
      <c r="W52" s="117">
        <v>1.5</v>
      </c>
      <c r="X52" s="110" t="s">
        <v>226</v>
      </c>
      <c r="Y52" s="110" t="s">
        <v>223</v>
      </c>
      <c r="Z52" s="113" t="s">
        <v>206</v>
      </c>
      <c r="AB52" s="113">
        <v>1</v>
      </c>
      <c r="AC52" s="113" t="s">
        <v>157</v>
      </c>
      <c r="AJ52" s="86" t="s">
        <v>158</v>
      </c>
      <c r="AK52" s="86" t="s">
        <v>159</v>
      </c>
    </row>
    <row r="53" spans="1:37" ht="25.5">
      <c r="A53" s="108">
        <v>15</v>
      </c>
      <c r="B53" s="109" t="s">
        <v>202</v>
      </c>
      <c r="C53" s="110" t="s">
        <v>227</v>
      </c>
      <c r="D53" s="111" t="s">
        <v>228</v>
      </c>
      <c r="E53" s="112">
        <v>1</v>
      </c>
      <c r="F53" s="113" t="s">
        <v>225</v>
      </c>
      <c r="H53" s="114">
        <f>ROUND(E53*G53,2)</f>
        <v>0</v>
      </c>
      <c r="J53" s="114">
        <f>ROUND(E53*G53,2)</f>
        <v>0</v>
      </c>
      <c r="K53" s="115">
        <v>6.9750000000000006E-2</v>
      </c>
      <c r="L53" s="115">
        <f>E53*K53</f>
        <v>6.9750000000000006E-2</v>
      </c>
      <c r="N53" s="112">
        <f>E53*M53</f>
        <v>0</v>
      </c>
      <c r="O53" s="113">
        <v>20</v>
      </c>
      <c r="P53" s="113" t="s">
        <v>154</v>
      </c>
      <c r="V53" s="116" t="s">
        <v>109</v>
      </c>
      <c r="W53" s="117">
        <v>1.5309999999999999</v>
      </c>
      <c r="X53" s="110" t="s">
        <v>229</v>
      </c>
      <c r="Y53" s="110" t="s">
        <v>227</v>
      </c>
      <c r="Z53" s="113" t="s">
        <v>206</v>
      </c>
      <c r="AB53" s="113">
        <v>1</v>
      </c>
      <c r="AC53" s="113" t="s">
        <v>157</v>
      </c>
      <c r="AJ53" s="86" t="s">
        <v>158</v>
      </c>
      <c r="AK53" s="86" t="s">
        <v>159</v>
      </c>
    </row>
    <row r="54" spans="1:37">
      <c r="A54" s="108">
        <v>16</v>
      </c>
      <c r="B54" s="109" t="s">
        <v>202</v>
      </c>
      <c r="C54" s="110" t="s">
        <v>230</v>
      </c>
      <c r="D54" s="111" t="s">
        <v>231</v>
      </c>
      <c r="E54" s="112">
        <v>1</v>
      </c>
      <c r="F54" s="113" t="s">
        <v>225</v>
      </c>
      <c r="H54" s="114">
        <f>ROUND(E54*G54,2)</f>
        <v>0</v>
      </c>
      <c r="J54" s="114">
        <f>ROUND(E54*G54,2)</f>
        <v>0</v>
      </c>
      <c r="K54" s="115">
        <v>0.23449999999999999</v>
      </c>
      <c r="L54" s="115">
        <f>E54*K54</f>
        <v>0.23449999999999999</v>
      </c>
      <c r="N54" s="112">
        <f>E54*M54</f>
        <v>0</v>
      </c>
      <c r="O54" s="113">
        <v>20</v>
      </c>
      <c r="P54" s="113" t="s">
        <v>154</v>
      </c>
      <c r="V54" s="116" t="s">
        <v>109</v>
      </c>
      <c r="W54" s="117">
        <v>4.0129999999999999</v>
      </c>
      <c r="X54" s="110" t="s">
        <v>232</v>
      </c>
      <c r="Y54" s="110" t="s">
        <v>230</v>
      </c>
      <c r="Z54" s="113" t="s">
        <v>206</v>
      </c>
      <c r="AB54" s="113">
        <v>1</v>
      </c>
      <c r="AC54" s="113" t="s">
        <v>157</v>
      </c>
      <c r="AJ54" s="86" t="s">
        <v>158</v>
      </c>
      <c r="AK54" s="86" t="s">
        <v>159</v>
      </c>
    </row>
    <row r="55" spans="1:37">
      <c r="D55" s="165" t="s">
        <v>233</v>
      </c>
      <c r="E55" s="166">
        <f>J55</f>
        <v>0</v>
      </c>
      <c r="H55" s="166">
        <f>SUM(H51:H54)</f>
        <v>0</v>
      </c>
      <c r="I55" s="166">
        <f>SUM(I51:I54)</f>
        <v>0</v>
      </c>
      <c r="J55" s="166">
        <f>SUM(J51:J54)</f>
        <v>0</v>
      </c>
      <c r="L55" s="167">
        <f>SUM(L51:L54)</f>
        <v>0.30697999999999998</v>
      </c>
      <c r="N55" s="168">
        <f>SUM(N51:N54)</f>
        <v>0</v>
      </c>
      <c r="W55" s="117">
        <f>SUM(W51:W54)</f>
        <v>7.0439999999999996</v>
      </c>
    </row>
    <row r="57" spans="1:37">
      <c r="B57" s="110" t="s">
        <v>234</v>
      </c>
    </row>
    <row r="58" spans="1:37" ht="25.5">
      <c r="A58" s="108">
        <v>17</v>
      </c>
      <c r="B58" s="109" t="s">
        <v>150</v>
      </c>
      <c r="C58" s="110" t="s">
        <v>235</v>
      </c>
      <c r="D58" s="111" t="s">
        <v>236</v>
      </c>
      <c r="E58" s="112">
        <v>160</v>
      </c>
      <c r="F58" s="113" t="s">
        <v>237</v>
      </c>
      <c r="H58" s="114">
        <f>ROUND(E58*G58,2)</f>
        <v>0</v>
      </c>
      <c r="J58" s="114">
        <f>ROUND(E58*G58,2)</f>
        <v>0</v>
      </c>
      <c r="L58" s="115">
        <f>E58*K58</f>
        <v>0</v>
      </c>
      <c r="N58" s="112">
        <f>E58*M58</f>
        <v>0</v>
      </c>
      <c r="O58" s="113">
        <v>20</v>
      </c>
      <c r="P58" s="113" t="s">
        <v>154</v>
      </c>
      <c r="V58" s="116" t="s">
        <v>109</v>
      </c>
      <c r="W58" s="117">
        <v>72.48</v>
      </c>
      <c r="X58" s="110" t="s">
        <v>238</v>
      </c>
      <c r="Y58" s="110" t="s">
        <v>235</v>
      </c>
      <c r="Z58" s="113" t="s">
        <v>239</v>
      </c>
      <c r="AB58" s="113">
        <v>1</v>
      </c>
      <c r="AC58" s="113" t="s">
        <v>157</v>
      </c>
      <c r="AJ58" s="86" t="s">
        <v>158</v>
      </c>
      <c r="AK58" s="86" t="s">
        <v>159</v>
      </c>
    </row>
    <row r="59" spans="1:37" ht="25.5">
      <c r="A59" s="108">
        <v>18</v>
      </c>
      <c r="B59" s="109" t="s">
        <v>150</v>
      </c>
      <c r="C59" s="110" t="s">
        <v>240</v>
      </c>
      <c r="D59" s="111" t="s">
        <v>241</v>
      </c>
      <c r="E59" s="112">
        <v>160</v>
      </c>
      <c r="F59" s="113" t="s">
        <v>237</v>
      </c>
      <c r="H59" s="114">
        <f>ROUND(E59*G59,2)</f>
        <v>0</v>
      </c>
      <c r="J59" s="114">
        <f>ROUND(E59*G59,2)</f>
        <v>0</v>
      </c>
      <c r="K59" s="115">
        <v>9.0000000000000006E-5</v>
      </c>
      <c r="L59" s="115">
        <f>E59*K59</f>
        <v>1.4400000000000001E-2</v>
      </c>
      <c r="N59" s="112">
        <f>E59*M59</f>
        <v>0</v>
      </c>
      <c r="O59" s="113">
        <v>20</v>
      </c>
      <c r="P59" s="113" t="s">
        <v>154</v>
      </c>
      <c r="V59" s="116" t="s">
        <v>109</v>
      </c>
      <c r="W59" s="117">
        <v>105.6</v>
      </c>
      <c r="X59" s="110" t="s">
        <v>242</v>
      </c>
      <c r="Y59" s="110" t="s">
        <v>240</v>
      </c>
      <c r="Z59" s="113" t="s">
        <v>239</v>
      </c>
      <c r="AB59" s="113">
        <v>1</v>
      </c>
      <c r="AC59" s="113" t="s">
        <v>157</v>
      </c>
      <c r="AJ59" s="86" t="s">
        <v>158</v>
      </c>
      <c r="AK59" s="86" t="s">
        <v>159</v>
      </c>
    </row>
    <row r="60" spans="1:37">
      <c r="A60" s="108">
        <v>19</v>
      </c>
      <c r="B60" s="109" t="s">
        <v>189</v>
      </c>
      <c r="C60" s="110" t="s">
        <v>243</v>
      </c>
      <c r="D60" s="111" t="s">
        <v>244</v>
      </c>
      <c r="E60" s="112">
        <v>66</v>
      </c>
      <c r="F60" s="113" t="s">
        <v>225</v>
      </c>
      <c r="H60" s="114">
        <f>ROUND(E60*G60,2)</f>
        <v>0</v>
      </c>
      <c r="J60" s="114">
        <f>ROUND(E60*G60,2)</f>
        <v>0</v>
      </c>
      <c r="K60" s="115">
        <v>4.5199999999999997E-3</v>
      </c>
      <c r="L60" s="115">
        <f>E60*K60</f>
        <v>0.29831999999999997</v>
      </c>
      <c r="N60" s="112">
        <f>E60*M60</f>
        <v>0</v>
      </c>
      <c r="O60" s="113">
        <v>20</v>
      </c>
      <c r="P60" s="113" t="s">
        <v>154</v>
      </c>
      <c r="V60" s="116" t="s">
        <v>109</v>
      </c>
      <c r="W60" s="117">
        <v>38.082000000000001</v>
      </c>
      <c r="X60" s="110" t="s">
        <v>245</v>
      </c>
      <c r="Y60" s="110" t="s">
        <v>243</v>
      </c>
      <c r="Z60" s="113" t="s">
        <v>246</v>
      </c>
      <c r="AB60" s="113">
        <v>1</v>
      </c>
      <c r="AC60" s="113" t="s">
        <v>157</v>
      </c>
      <c r="AJ60" s="86" t="s">
        <v>158</v>
      </c>
      <c r="AK60" s="86" t="s">
        <v>159</v>
      </c>
    </row>
    <row r="61" spans="1:37">
      <c r="A61" s="108">
        <v>20</v>
      </c>
      <c r="B61" s="109" t="s">
        <v>189</v>
      </c>
      <c r="C61" s="110" t="s">
        <v>247</v>
      </c>
      <c r="D61" s="111" t="s">
        <v>248</v>
      </c>
      <c r="E61" s="112">
        <v>66</v>
      </c>
      <c r="F61" s="113" t="s">
        <v>225</v>
      </c>
      <c r="H61" s="114">
        <f>ROUND(E61*G61,2)</f>
        <v>0</v>
      </c>
      <c r="J61" s="114">
        <f>ROUND(E61*G61,2)</f>
        <v>0</v>
      </c>
      <c r="K61" s="115">
        <v>4.5199999999999997E-3</v>
      </c>
      <c r="L61" s="115">
        <f>E61*K61</f>
        <v>0.29831999999999997</v>
      </c>
      <c r="N61" s="112">
        <f>E61*M61</f>
        <v>0</v>
      </c>
      <c r="O61" s="113">
        <v>20</v>
      </c>
      <c r="P61" s="113" t="s">
        <v>154</v>
      </c>
      <c r="V61" s="116" t="s">
        <v>109</v>
      </c>
      <c r="W61" s="117">
        <v>22.506</v>
      </c>
      <c r="X61" s="110" t="s">
        <v>249</v>
      </c>
      <c r="Y61" s="110" t="s">
        <v>247</v>
      </c>
      <c r="Z61" s="113" t="s">
        <v>246</v>
      </c>
      <c r="AB61" s="113">
        <v>1</v>
      </c>
      <c r="AC61" s="113" t="s">
        <v>157</v>
      </c>
      <c r="AJ61" s="86" t="s">
        <v>158</v>
      </c>
      <c r="AK61" s="86" t="s">
        <v>159</v>
      </c>
    </row>
    <row r="62" spans="1:37">
      <c r="A62" s="108">
        <v>21</v>
      </c>
      <c r="B62" s="109" t="s">
        <v>250</v>
      </c>
      <c r="C62" s="110" t="s">
        <v>251</v>
      </c>
      <c r="D62" s="111" t="s">
        <v>252</v>
      </c>
      <c r="E62" s="112">
        <v>9.6</v>
      </c>
      <c r="F62" s="113" t="s">
        <v>153</v>
      </c>
      <c r="H62" s="114">
        <f>ROUND(E62*G62,2)</f>
        <v>0</v>
      </c>
      <c r="J62" s="114">
        <f>ROUND(E62*G62,2)</f>
        <v>0</v>
      </c>
      <c r="L62" s="115">
        <f>E62*K62</f>
        <v>0</v>
      </c>
      <c r="M62" s="112">
        <v>2.2000000000000002</v>
      </c>
      <c r="N62" s="112">
        <f>E62*M62</f>
        <v>21.12</v>
      </c>
      <c r="O62" s="113">
        <v>20</v>
      </c>
      <c r="P62" s="113" t="s">
        <v>154</v>
      </c>
      <c r="V62" s="116" t="s">
        <v>109</v>
      </c>
      <c r="W62" s="117">
        <v>134.68799999999999</v>
      </c>
      <c r="X62" s="110" t="s">
        <v>253</v>
      </c>
      <c r="Y62" s="110" t="s">
        <v>251</v>
      </c>
      <c r="Z62" s="113" t="s">
        <v>254</v>
      </c>
      <c r="AB62" s="113">
        <v>1</v>
      </c>
      <c r="AC62" s="113" t="s">
        <v>157</v>
      </c>
      <c r="AJ62" s="86" t="s">
        <v>158</v>
      </c>
      <c r="AK62" s="86" t="s">
        <v>159</v>
      </c>
    </row>
    <row r="63" spans="1:37">
      <c r="D63" s="158" t="s">
        <v>255</v>
      </c>
      <c r="E63" s="159"/>
      <c r="F63" s="160"/>
      <c r="G63" s="161"/>
      <c r="H63" s="161"/>
      <c r="I63" s="161"/>
      <c r="J63" s="161"/>
      <c r="K63" s="162"/>
      <c r="L63" s="162"/>
      <c r="M63" s="159"/>
      <c r="N63" s="159"/>
      <c r="O63" s="160"/>
      <c r="P63" s="160"/>
      <c r="Q63" s="159"/>
      <c r="R63" s="159"/>
      <c r="S63" s="159"/>
      <c r="T63" s="163"/>
      <c r="U63" s="163"/>
      <c r="V63" s="163" t="s">
        <v>0</v>
      </c>
      <c r="W63" s="164"/>
      <c r="X63" s="160"/>
    </row>
    <row r="64" spans="1:37" ht="25.5">
      <c r="A64" s="108">
        <v>22</v>
      </c>
      <c r="B64" s="109" t="s">
        <v>250</v>
      </c>
      <c r="C64" s="110" t="s">
        <v>256</v>
      </c>
      <c r="D64" s="111" t="s">
        <v>257</v>
      </c>
      <c r="E64" s="112">
        <v>48</v>
      </c>
      <c r="F64" s="113" t="s">
        <v>192</v>
      </c>
      <c r="H64" s="114">
        <f>ROUND(E64*G64,2)</f>
        <v>0</v>
      </c>
      <c r="J64" s="114">
        <f>ROUND(E64*G64,2)</f>
        <v>0</v>
      </c>
      <c r="L64" s="115">
        <f>E64*K64</f>
        <v>0</v>
      </c>
      <c r="M64" s="112">
        <v>0.02</v>
      </c>
      <c r="N64" s="112">
        <f>E64*M64</f>
        <v>0.96</v>
      </c>
      <c r="O64" s="113">
        <v>20</v>
      </c>
      <c r="P64" s="113" t="s">
        <v>154</v>
      </c>
      <c r="V64" s="116" t="s">
        <v>109</v>
      </c>
      <c r="W64" s="117">
        <v>15.888</v>
      </c>
      <c r="X64" s="110" t="s">
        <v>258</v>
      </c>
      <c r="Y64" s="110" t="s">
        <v>256</v>
      </c>
      <c r="Z64" s="113" t="s">
        <v>254</v>
      </c>
      <c r="AB64" s="113">
        <v>1</v>
      </c>
      <c r="AC64" s="113" t="s">
        <v>157</v>
      </c>
      <c r="AJ64" s="86" t="s">
        <v>158</v>
      </c>
      <c r="AK64" s="86" t="s">
        <v>159</v>
      </c>
    </row>
    <row r="65" spans="1:37">
      <c r="D65" s="158" t="s">
        <v>259</v>
      </c>
      <c r="E65" s="159"/>
      <c r="F65" s="160"/>
      <c r="G65" s="161"/>
      <c r="H65" s="161"/>
      <c r="I65" s="161"/>
      <c r="J65" s="161"/>
      <c r="K65" s="162"/>
      <c r="L65" s="162"/>
      <c r="M65" s="159"/>
      <c r="N65" s="159"/>
      <c r="O65" s="160"/>
      <c r="P65" s="160"/>
      <c r="Q65" s="159"/>
      <c r="R65" s="159"/>
      <c r="S65" s="159"/>
      <c r="T65" s="163"/>
      <c r="U65" s="163"/>
      <c r="V65" s="163" t="s">
        <v>0</v>
      </c>
      <c r="W65" s="164"/>
      <c r="X65" s="160"/>
    </row>
    <row r="66" spans="1:37" ht="25.5">
      <c r="A66" s="108">
        <v>23</v>
      </c>
      <c r="B66" s="109" t="s">
        <v>250</v>
      </c>
      <c r="C66" s="110" t="s">
        <v>260</v>
      </c>
      <c r="D66" s="111" t="s">
        <v>261</v>
      </c>
      <c r="E66" s="112">
        <v>25</v>
      </c>
      <c r="F66" s="113" t="s">
        <v>237</v>
      </c>
      <c r="H66" s="114">
        <f>ROUND(E66*G66,2)</f>
        <v>0</v>
      </c>
      <c r="J66" s="114">
        <f>ROUND(E66*G66,2)</f>
        <v>0</v>
      </c>
      <c r="K66" s="115">
        <v>3.8999999999999999E-4</v>
      </c>
      <c r="L66" s="115">
        <f>E66*K66</f>
        <v>9.75E-3</v>
      </c>
      <c r="M66" s="112">
        <v>1.2999999999999999E-2</v>
      </c>
      <c r="N66" s="112">
        <f>E66*M66</f>
        <v>0.32500000000000001</v>
      </c>
      <c r="O66" s="113">
        <v>20</v>
      </c>
      <c r="P66" s="113" t="s">
        <v>154</v>
      </c>
      <c r="V66" s="116" t="s">
        <v>109</v>
      </c>
      <c r="W66" s="117">
        <v>2.3250000000000002</v>
      </c>
      <c r="X66" s="110" t="s">
        <v>262</v>
      </c>
      <c r="Y66" s="110" t="s">
        <v>260</v>
      </c>
      <c r="Z66" s="113" t="s">
        <v>254</v>
      </c>
      <c r="AB66" s="113">
        <v>1</v>
      </c>
      <c r="AC66" s="113" t="s">
        <v>157</v>
      </c>
      <c r="AJ66" s="86" t="s">
        <v>158</v>
      </c>
      <c r="AK66" s="86" t="s">
        <v>159</v>
      </c>
    </row>
    <row r="67" spans="1:37">
      <c r="A67" s="108">
        <v>24</v>
      </c>
      <c r="B67" s="109" t="s">
        <v>250</v>
      </c>
      <c r="C67" s="110" t="s">
        <v>263</v>
      </c>
      <c r="D67" s="111" t="s">
        <v>264</v>
      </c>
      <c r="E67" s="112">
        <v>16</v>
      </c>
      <c r="F67" s="113" t="s">
        <v>237</v>
      </c>
      <c r="H67" s="114">
        <f>ROUND(E67*G67,2)</f>
        <v>0</v>
      </c>
      <c r="J67" s="114">
        <f>ROUND(E67*G67,2)</f>
        <v>0</v>
      </c>
      <c r="K67" s="115">
        <v>5.9999999999999995E-4</v>
      </c>
      <c r="L67" s="115">
        <f>E67*K67</f>
        <v>9.5999999999999992E-3</v>
      </c>
      <c r="M67" s="112">
        <v>6.3E-2</v>
      </c>
      <c r="N67" s="112">
        <f>E67*M67</f>
        <v>1.008</v>
      </c>
      <c r="O67" s="113">
        <v>20</v>
      </c>
      <c r="P67" s="113" t="s">
        <v>154</v>
      </c>
      <c r="V67" s="116" t="s">
        <v>109</v>
      </c>
      <c r="W67" s="117">
        <v>7.024</v>
      </c>
      <c r="X67" s="110" t="s">
        <v>265</v>
      </c>
      <c r="Y67" s="110" t="s">
        <v>263</v>
      </c>
      <c r="Z67" s="113" t="s">
        <v>254</v>
      </c>
      <c r="AB67" s="113">
        <v>1</v>
      </c>
      <c r="AC67" s="113" t="s">
        <v>157</v>
      </c>
      <c r="AJ67" s="86" t="s">
        <v>158</v>
      </c>
      <c r="AK67" s="86" t="s">
        <v>159</v>
      </c>
    </row>
    <row r="68" spans="1:37" ht="25.5">
      <c r="A68" s="108">
        <v>25</v>
      </c>
      <c r="B68" s="109" t="s">
        <v>250</v>
      </c>
      <c r="C68" s="110" t="s">
        <v>266</v>
      </c>
      <c r="D68" s="111" t="s">
        <v>267</v>
      </c>
      <c r="E68" s="112">
        <v>3</v>
      </c>
      <c r="F68" s="113" t="s">
        <v>225</v>
      </c>
      <c r="H68" s="114">
        <f>ROUND(E68*G68,2)</f>
        <v>0</v>
      </c>
      <c r="J68" s="114">
        <f>ROUND(E68*G68,2)</f>
        <v>0</v>
      </c>
      <c r="K68" s="115">
        <v>3.4000000000000002E-4</v>
      </c>
      <c r="L68" s="115">
        <f>E68*K68</f>
        <v>1.0200000000000001E-3</v>
      </c>
      <c r="M68" s="112">
        <v>0.03</v>
      </c>
      <c r="N68" s="112">
        <f>E68*M68</f>
        <v>0.09</v>
      </c>
      <c r="O68" s="113">
        <v>20</v>
      </c>
      <c r="P68" s="113" t="s">
        <v>154</v>
      </c>
      <c r="V68" s="116" t="s">
        <v>109</v>
      </c>
      <c r="W68" s="117">
        <v>2.1059999999999999</v>
      </c>
      <c r="X68" s="110" t="s">
        <v>268</v>
      </c>
      <c r="Y68" s="110" t="s">
        <v>266</v>
      </c>
      <c r="Z68" s="113" t="s">
        <v>254</v>
      </c>
      <c r="AB68" s="113">
        <v>1</v>
      </c>
      <c r="AC68" s="113" t="s">
        <v>157</v>
      </c>
      <c r="AJ68" s="86" t="s">
        <v>158</v>
      </c>
      <c r="AK68" s="86" t="s">
        <v>159</v>
      </c>
    </row>
    <row r="69" spans="1:37" ht="25.5">
      <c r="A69" s="108">
        <v>26</v>
      </c>
      <c r="B69" s="109" t="s">
        <v>250</v>
      </c>
      <c r="C69" s="110" t="s">
        <v>269</v>
      </c>
      <c r="D69" s="111" t="s">
        <v>270</v>
      </c>
      <c r="E69" s="112">
        <v>2</v>
      </c>
      <c r="F69" s="113" t="s">
        <v>225</v>
      </c>
      <c r="H69" s="114">
        <f>ROUND(E69*G69,2)</f>
        <v>0</v>
      </c>
      <c r="J69" s="114">
        <f>ROUND(E69*G69,2)</f>
        <v>0</v>
      </c>
      <c r="K69" s="115">
        <v>1.3600000000000001E-3</v>
      </c>
      <c r="L69" s="115">
        <f>E69*K69</f>
        <v>2.7200000000000002E-3</v>
      </c>
      <c r="M69" s="112">
        <v>8.8999999999999996E-2</v>
      </c>
      <c r="N69" s="112">
        <f>E69*M69</f>
        <v>0.17799999999999999</v>
      </c>
      <c r="O69" s="113">
        <v>20</v>
      </c>
      <c r="P69" s="113" t="s">
        <v>154</v>
      </c>
      <c r="V69" s="116" t="s">
        <v>109</v>
      </c>
      <c r="W69" s="117">
        <v>8.0299999999999994</v>
      </c>
      <c r="X69" s="110" t="s">
        <v>271</v>
      </c>
      <c r="Y69" s="110" t="s">
        <v>269</v>
      </c>
      <c r="Z69" s="113" t="s">
        <v>254</v>
      </c>
      <c r="AB69" s="113">
        <v>1</v>
      </c>
      <c r="AC69" s="113" t="s">
        <v>157</v>
      </c>
      <c r="AJ69" s="86" t="s">
        <v>158</v>
      </c>
      <c r="AK69" s="86" t="s">
        <v>159</v>
      </c>
    </row>
    <row r="70" spans="1:37" ht="25.5">
      <c r="A70" s="108">
        <v>27</v>
      </c>
      <c r="B70" s="109" t="s">
        <v>250</v>
      </c>
      <c r="C70" s="110" t="s">
        <v>272</v>
      </c>
      <c r="D70" s="111" t="s">
        <v>273</v>
      </c>
      <c r="E70" s="112">
        <v>0.36</v>
      </c>
      <c r="F70" s="113" t="s">
        <v>153</v>
      </c>
      <c r="H70" s="114">
        <f>ROUND(E70*G70,2)</f>
        <v>0</v>
      </c>
      <c r="J70" s="114">
        <f>ROUND(E70*G70,2)</f>
        <v>0</v>
      </c>
      <c r="K70" s="115">
        <v>1.8699999999999999E-3</v>
      </c>
      <c r="L70" s="115">
        <f>E70*K70</f>
        <v>6.7319999999999999E-4</v>
      </c>
      <c r="M70" s="112">
        <v>2.2000000000000002</v>
      </c>
      <c r="N70" s="112">
        <f>E70*M70</f>
        <v>0.79200000000000004</v>
      </c>
      <c r="O70" s="113">
        <v>20</v>
      </c>
      <c r="P70" s="113" t="s">
        <v>154</v>
      </c>
      <c r="V70" s="116" t="s">
        <v>109</v>
      </c>
      <c r="W70" s="117">
        <v>11.423</v>
      </c>
      <c r="X70" s="110" t="s">
        <v>274</v>
      </c>
      <c r="Y70" s="110" t="s">
        <v>272</v>
      </c>
      <c r="Z70" s="113" t="s">
        <v>254</v>
      </c>
      <c r="AB70" s="113">
        <v>1</v>
      </c>
      <c r="AC70" s="113" t="s">
        <v>157</v>
      </c>
      <c r="AJ70" s="86" t="s">
        <v>158</v>
      </c>
      <c r="AK70" s="86" t="s">
        <v>159</v>
      </c>
    </row>
    <row r="71" spans="1:37">
      <c r="D71" s="158" t="s">
        <v>275</v>
      </c>
      <c r="E71" s="159"/>
      <c r="F71" s="160"/>
      <c r="G71" s="161"/>
      <c r="H71" s="161"/>
      <c r="I71" s="161"/>
      <c r="J71" s="161"/>
      <c r="K71" s="162"/>
      <c r="L71" s="162"/>
      <c r="M71" s="159"/>
      <c r="N71" s="159"/>
      <c r="O71" s="160"/>
      <c r="P71" s="160"/>
      <c r="Q71" s="159"/>
      <c r="R71" s="159"/>
      <c r="S71" s="159"/>
      <c r="T71" s="163"/>
      <c r="U71" s="163"/>
      <c r="V71" s="163" t="s">
        <v>0</v>
      </c>
      <c r="W71" s="164"/>
      <c r="X71" s="160"/>
    </row>
    <row r="72" spans="1:37">
      <c r="A72" s="108">
        <v>28</v>
      </c>
      <c r="B72" s="109" t="s">
        <v>250</v>
      </c>
      <c r="C72" s="110" t="s">
        <v>276</v>
      </c>
      <c r="D72" s="111" t="s">
        <v>277</v>
      </c>
      <c r="E72" s="112">
        <v>26</v>
      </c>
      <c r="F72" s="113" t="s">
        <v>237</v>
      </c>
      <c r="H72" s="114">
        <f t="shared" ref="H72:H83" si="0">ROUND(E72*G72,2)</f>
        <v>0</v>
      </c>
      <c r="J72" s="114">
        <f t="shared" ref="J72:J83" si="1">ROUND(E72*G72,2)</f>
        <v>0</v>
      </c>
      <c r="K72" s="115">
        <v>5.0000000000000001E-4</v>
      </c>
      <c r="L72" s="115">
        <f t="shared" ref="L72:L83" si="2">E72*K72</f>
        <v>1.3000000000000001E-2</v>
      </c>
      <c r="M72" s="112">
        <v>1.0999999999999999E-2</v>
      </c>
      <c r="N72" s="112">
        <f t="shared" ref="N72:N83" si="3">E72*M72</f>
        <v>0.28599999999999998</v>
      </c>
      <c r="O72" s="113">
        <v>20</v>
      </c>
      <c r="P72" s="113" t="s">
        <v>154</v>
      </c>
      <c r="V72" s="116" t="s">
        <v>109</v>
      </c>
      <c r="W72" s="117">
        <v>26.91</v>
      </c>
      <c r="X72" s="110" t="s">
        <v>278</v>
      </c>
      <c r="Y72" s="110" t="s">
        <v>276</v>
      </c>
      <c r="Z72" s="113" t="s">
        <v>254</v>
      </c>
      <c r="AB72" s="113">
        <v>1</v>
      </c>
      <c r="AC72" s="113" t="s">
        <v>157</v>
      </c>
      <c r="AJ72" s="86" t="s">
        <v>158</v>
      </c>
      <c r="AK72" s="86" t="s">
        <v>159</v>
      </c>
    </row>
    <row r="73" spans="1:37">
      <c r="A73" s="108">
        <v>29</v>
      </c>
      <c r="B73" s="109" t="s">
        <v>250</v>
      </c>
      <c r="C73" s="110" t="s">
        <v>279</v>
      </c>
      <c r="D73" s="111" t="s">
        <v>280</v>
      </c>
      <c r="E73" s="112">
        <v>36</v>
      </c>
      <c r="F73" s="113" t="s">
        <v>237</v>
      </c>
      <c r="H73" s="114">
        <f t="shared" si="0"/>
        <v>0</v>
      </c>
      <c r="J73" s="114">
        <f t="shared" si="1"/>
        <v>0</v>
      </c>
      <c r="K73" s="115">
        <v>5.0000000000000001E-4</v>
      </c>
      <c r="L73" s="115">
        <f t="shared" si="2"/>
        <v>1.8000000000000002E-2</v>
      </c>
      <c r="M73" s="112">
        <v>1.4999999999999999E-2</v>
      </c>
      <c r="N73" s="112">
        <f t="shared" si="3"/>
        <v>0.54</v>
      </c>
      <c r="O73" s="113">
        <v>20</v>
      </c>
      <c r="P73" s="113" t="s">
        <v>154</v>
      </c>
      <c r="V73" s="116" t="s">
        <v>109</v>
      </c>
      <c r="W73" s="117">
        <v>44.1</v>
      </c>
      <c r="X73" s="110" t="s">
        <v>281</v>
      </c>
      <c r="Y73" s="110" t="s">
        <v>279</v>
      </c>
      <c r="Z73" s="113" t="s">
        <v>254</v>
      </c>
      <c r="AB73" s="113">
        <v>1</v>
      </c>
      <c r="AC73" s="113" t="s">
        <v>157</v>
      </c>
      <c r="AJ73" s="86" t="s">
        <v>158</v>
      </c>
      <c r="AK73" s="86" t="s">
        <v>159</v>
      </c>
    </row>
    <row r="74" spans="1:37" ht="25.5">
      <c r="A74" s="108">
        <v>30</v>
      </c>
      <c r="B74" s="109" t="s">
        <v>250</v>
      </c>
      <c r="C74" s="110" t="s">
        <v>282</v>
      </c>
      <c r="D74" s="111" t="s">
        <v>283</v>
      </c>
      <c r="E74" s="112">
        <v>16</v>
      </c>
      <c r="F74" s="113" t="s">
        <v>237</v>
      </c>
      <c r="H74" s="114">
        <f t="shared" si="0"/>
        <v>0</v>
      </c>
      <c r="J74" s="114">
        <f t="shared" si="1"/>
        <v>0</v>
      </c>
      <c r="K74" s="115">
        <v>5.0000000000000001E-4</v>
      </c>
      <c r="L74" s="115">
        <f t="shared" si="2"/>
        <v>8.0000000000000002E-3</v>
      </c>
      <c r="M74" s="112">
        <v>6.6000000000000003E-2</v>
      </c>
      <c r="N74" s="112">
        <f t="shared" si="3"/>
        <v>1.056</v>
      </c>
      <c r="O74" s="113">
        <v>20</v>
      </c>
      <c r="P74" s="113" t="s">
        <v>154</v>
      </c>
      <c r="V74" s="116" t="s">
        <v>109</v>
      </c>
      <c r="W74" s="117">
        <v>45.392000000000003</v>
      </c>
      <c r="X74" s="110" t="s">
        <v>284</v>
      </c>
      <c r="Y74" s="110" t="s">
        <v>282</v>
      </c>
      <c r="Z74" s="113" t="s">
        <v>254</v>
      </c>
      <c r="AB74" s="113">
        <v>1</v>
      </c>
      <c r="AC74" s="113" t="s">
        <v>157</v>
      </c>
      <c r="AJ74" s="86" t="s">
        <v>158</v>
      </c>
      <c r="AK74" s="86" t="s">
        <v>159</v>
      </c>
    </row>
    <row r="75" spans="1:37">
      <c r="A75" s="108">
        <v>31</v>
      </c>
      <c r="B75" s="109" t="s">
        <v>250</v>
      </c>
      <c r="C75" s="110" t="s">
        <v>285</v>
      </c>
      <c r="D75" s="111" t="s">
        <v>286</v>
      </c>
      <c r="E75" s="112">
        <v>26.355</v>
      </c>
      <c r="F75" s="113" t="s">
        <v>287</v>
      </c>
      <c r="H75" s="114">
        <f t="shared" si="0"/>
        <v>0</v>
      </c>
      <c r="J75" s="114">
        <f t="shared" si="1"/>
        <v>0</v>
      </c>
      <c r="L75" s="115">
        <f t="shared" si="2"/>
        <v>0</v>
      </c>
      <c r="N75" s="112">
        <f t="shared" si="3"/>
        <v>0</v>
      </c>
      <c r="O75" s="113">
        <v>20</v>
      </c>
      <c r="P75" s="113" t="s">
        <v>154</v>
      </c>
      <c r="V75" s="116" t="s">
        <v>109</v>
      </c>
      <c r="W75" s="117">
        <v>33.945</v>
      </c>
      <c r="X75" s="110" t="s">
        <v>288</v>
      </c>
      <c r="Y75" s="110" t="s">
        <v>285</v>
      </c>
      <c r="Z75" s="113" t="s">
        <v>254</v>
      </c>
      <c r="AB75" s="113">
        <v>1</v>
      </c>
      <c r="AC75" s="113" t="s">
        <v>157</v>
      </c>
      <c r="AJ75" s="86" t="s">
        <v>158</v>
      </c>
      <c r="AK75" s="86" t="s">
        <v>159</v>
      </c>
    </row>
    <row r="76" spans="1:37">
      <c r="A76" s="108">
        <v>32</v>
      </c>
      <c r="B76" s="109" t="s">
        <v>250</v>
      </c>
      <c r="C76" s="110" t="s">
        <v>289</v>
      </c>
      <c r="D76" s="111" t="s">
        <v>290</v>
      </c>
      <c r="E76" s="112">
        <v>26.355</v>
      </c>
      <c r="F76" s="113" t="s">
        <v>287</v>
      </c>
      <c r="H76" s="114">
        <f t="shared" si="0"/>
        <v>0</v>
      </c>
      <c r="J76" s="114">
        <f t="shared" si="1"/>
        <v>0</v>
      </c>
      <c r="L76" s="115">
        <f t="shared" si="2"/>
        <v>0</v>
      </c>
      <c r="N76" s="112">
        <f t="shared" si="3"/>
        <v>0</v>
      </c>
      <c r="O76" s="113">
        <v>20</v>
      </c>
      <c r="P76" s="113" t="s">
        <v>154</v>
      </c>
      <c r="V76" s="116" t="s">
        <v>109</v>
      </c>
      <c r="W76" s="117">
        <v>14.257999999999999</v>
      </c>
      <c r="X76" s="110" t="s">
        <v>291</v>
      </c>
      <c r="Y76" s="110" t="s">
        <v>289</v>
      </c>
      <c r="Z76" s="113" t="s">
        <v>254</v>
      </c>
      <c r="AB76" s="113">
        <v>1</v>
      </c>
      <c r="AC76" s="113" t="s">
        <v>157</v>
      </c>
      <c r="AJ76" s="86" t="s">
        <v>158</v>
      </c>
      <c r="AK76" s="86" t="s">
        <v>159</v>
      </c>
    </row>
    <row r="77" spans="1:37" ht="25.5">
      <c r="A77" s="108">
        <v>33</v>
      </c>
      <c r="B77" s="109" t="s">
        <v>250</v>
      </c>
      <c r="C77" s="110" t="s">
        <v>292</v>
      </c>
      <c r="D77" s="111" t="s">
        <v>293</v>
      </c>
      <c r="E77" s="112">
        <v>237.19499999999999</v>
      </c>
      <c r="F77" s="113" t="s">
        <v>287</v>
      </c>
      <c r="H77" s="114">
        <f t="shared" si="0"/>
        <v>0</v>
      </c>
      <c r="J77" s="114">
        <f t="shared" si="1"/>
        <v>0</v>
      </c>
      <c r="L77" s="115">
        <f t="shared" si="2"/>
        <v>0</v>
      </c>
      <c r="N77" s="112">
        <f t="shared" si="3"/>
        <v>0</v>
      </c>
      <c r="O77" s="113">
        <v>20</v>
      </c>
      <c r="P77" s="113" t="s">
        <v>154</v>
      </c>
      <c r="V77" s="116" t="s">
        <v>109</v>
      </c>
      <c r="X77" s="110" t="s">
        <v>294</v>
      </c>
      <c r="Y77" s="110" t="s">
        <v>292</v>
      </c>
      <c r="Z77" s="113" t="s">
        <v>254</v>
      </c>
      <c r="AB77" s="113">
        <v>1</v>
      </c>
      <c r="AC77" s="113" t="s">
        <v>157</v>
      </c>
      <c r="AJ77" s="86" t="s">
        <v>158</v>
      </c>
      <c r="AK77" s="86" t="s">
        <v>159</v>
      </c>
    </row>
    <row r="78" spans="1:37" ht="25.5">
      <c r="A78" s="108">
        <v>34</v>
      </c>
      <c r="B78" s="109" t="s">
        <v>250</v>
      </c>
      <c r="C78" s="110" t="s">
        <v>295</v>
      </c>
      <c r="D78" s="111" t="s">
        <v>296</v>
      </c>
      <c r="E78" s="112">
        <v>26.355</v>
      </c>
      <c r="F78" s="113" t="s">
        <v>287</v>
      </c>
      <c r="H78" s="114">
        <f t="shared" si="0"/>
        <v>0</v>
      </c>
      <c r="J78" s="114">
        <f t="shared" si="1"/>
        <v>0</v>
      </c>
      <c r="L78" s="115">
        <f t="shared" si="2"/>
        <v>0</v>
      </c>
      <c r="N78" s="112">
        <f t="shared" si="3"/>
        <v>0</v>
      </c>
      <c r="O78" s="113">
        <v>20</v>
      </c>
      <c r="P78" s="113" t="s">
        <v>154</v>
      </c>
      <c r="V78" s="116" t="s">
        <v>109</v>
      </c>
      <c r="W78" s="117">
        <v>29.702000000000002</v>
      </c>
      <c r="X78" s="110" t="s">
        <v>297</v>
      </c>
      <c r="Y78" s="110" t="s">
        <v>295</v>
      </c>
      <c r="Z78" s="113" t="s">
        <v>254</v>
      </c>
      <c r="AB78" s="113">
        <v>1</v>
      </c>
      <c r="AC78" s="113" t="s">
        <v>157</v>
      </c>
      <c r="AJ78" s="86" t="s">
        <v>158</v>
      </c>
      <c r="AK78" s="86" t="s">
        <v>159</v>
      </c>
    </row>
    <row r="79" spans="1:37" ht="25.5">
      <c r="A79" s="108">
        <v>35</v>
      </c>
      <c r="B79" s="109" t="s">
        <v>250</v>
      </c>
      <c r="C79" s="110" t="s">
        <v>298</v>
      </c>
      <c r="D79" s="111" t="s">
        <v>299</v>
      </c>
      <c r="E79" s="112">
        <v>263.55</v>
      </c>
      <c r="F79" s="113" t="s">
        <v>287</v>
      </c>
      <c r="H79" s="114">
        <f t="shared" si="0"/>
        <v>0</v>
      </c>
      <c r="J79" s="114">
        <f t="shared" si="1"/>
        <v>0</v>
      </c>
      <c r="L79" s="115">
        <f t="shared" si="2"/>
        <v>0</v>
      </c>
      <c r="N79" s="112">
        <f t="shared" si="3"/>
        <v>0</v>
      </c>
      <c r="O79" s="113">
        <v>20</v>
      </c>
      <c r="P79" s="113" t="s">
        <v>154</v>
      </c>
      <c r="V79" s="116" t="s">
        <v>109</v>
      </c>
      <c r="W79" s="117">
        <v>33.207000000000001</v>
      </c>
      <c r="X79" s="110" t="s">
        <v>300</v>
      </c>
      <c r="Y79" s="110" t="s">
        <v>298</v>
      </c>
      <c r="Z79" s="113" t="s">
        <v>254</v>
      </c>
      <c r="AB79" s="113">
        <v>1</v>
      </c>
      <c r="AC79" s="113" t="s">
        <v>157</v>
      </c>
      <c r="AJ79" s="86" t="s">
        <v>158</v>
      </c>
      <c r="AK79" s="86" t="s">
        <v>159</v>
      </c>
    </row>
    <row r="80" spans="1:37" ht="25.5">
      <c r="A80" s="108">
        <v>36</v>
      </c>
      <c r="B80" s="109" t="s">
        <v>250</v>
      </c>
      <c r="C80" s="110" t="s">
        <v>301</v>
      </c>
      <c r="D80" s="111" t="s">
        <v>302</v>
      </c>
      <c r="E80" s="112">
        <v>26.355</v>
      </c>
      <c r="F80" s="113" t="s">
        <v>287</v>
      </c>
      <c r="H80" s="114">
        <f t="shared" si="0"/>
        <v>0</v>
      </c>
      <c r="J80" s="114">
        <f t="shared" si="1"/>
        <v>0</v>
      </c>
      <c r="L80" s="115">
        <f t="shared" si="2"/>
        <v>0</v>
      </c>
      <c r="N80" s="112">
        <f t="shared" si="3"/>
        <v>0</v>
      </c>
      <c r="O80" s="113">
        <v>20</v>
      </c>
      <c r="P80" s="113" t="s">
        <v>154</v>
      </c>
      <c r="V80" s="116" t="s">
        <v>109</v>
      </c>
      <c r="X80" s="110" t="s">
        <v>303</v>
      </c>
      <c r="Y80" s="110" t="s">
        <v>301</v>
      </c>
      <c r="Z80" s="113" t="s">
        <v>254</v>
      </c>
      <c r="AB80" s="113">
        <v>1</v>
      </c>
      <c r="AC80" s="113" t="s">
        <v>157</v>
      </c>
      <c r="AJ80" s="86" t="s">
        <v>158</v>
      </c>
      <c r="AK80" s="86" t="s">
        <v>159</v>
      </c>
    </row>
    <row r="81" spans="1:37">
      <c r="A81" s="108">
        <v>37</v>
      </c>
      <c r="B81" s="109" t="s">
        <v>150</v>
      </c>
      <c r="C81" s="110" t="s">
        <v>304</v>
      </c>
      <c r="D81" s="111" t="s">
        <v>305</v>
      </c>
      <c r="E81" s="112">
        <v>7.53</v>
      </c>
      <c r="F81" s="113" t="s">
        <v>153</v>
      </c>
      <c r="H81" s="114">
        <f t="shared" si="0"/>
        <v>0</v>
      </c>
      <c r="J81" s="114">
        <f t="shared" si="1"/>
        <v>0</v>
      </c>
      <c r="L81" s="115">
        <f t="shared" si="2"/>
        <v>0</v>
      </c>
      <c r="N81" s="112">
        <f t="shared" si="3"/>
        <v>0</v>
      </c>
      <c r="O81" s="113">
        <v>20</v>
      </c>
      <c r="P81" s="113" t="s">
        <v>154</v>
      </c>
      <c r="V81" s="116" t="s">
        <v>109</v>
      </c>
      <c r="X81" s="110" t="s">
        <v>306</v>
      </c>
      <c r="Y81" s="110" t="s">
        <v>304</v>
      </c>
      <c r="Z81" s="113" t="s">
        <v>254</v>
      </c>
      <c r="AB81" s="113">
        <v>1</v>
      </c>
      <c r="AC81" s="113" t="s">
        <v>157</v>
      </c>
      <c r="AJ81" s="86" t="s">
        <v>158</v>
      </c>
      <c r="AK81" s="86" t="s">
        <v>159</v>
      </c>
    </row>
    <row r="82" spans="1:37" ht="25.5">
      <c r="A82" s="108">
        <v>38</v>
      </c>
      <c r="B82" s="109" t="s">
        <v>202</v>
      </c>
      <c r="C82" s="110" t="s">
        <v>307</v>
      </c>
      <c r="D82" s="111" t="s">
        <v>308</v>
      </c>
      <c r="E82" s="112">
        <v>14.558</v>
      </c>
      <c r="F82" s="113" t="s">
        <v>287</v>
      </c>
      <c r="H82" s="114">
        <f t="shared" si="0"/>
        <v>0</v>
      </c>
      <c r="J82" s="114">
        <f t="shared" si="1"/>
        <v>0</v>
      </c>
      <c r="L82" s="115">
        <f t="shared" si="2"/>
        <v>0</v>
      </c>
      <c r="N82" s="112">
        <f t="shared" si="3"/>
        <v>0</v>
      </c>
      <c r="O82" s="113">
        <v>20</v>
      </c>
      <c r="P82" s="113" t="s">
        <v>154</v>
      </c>
      <c r="V82" s="116" t="s">
        <v>109</v>
      </c>
      <c r="W82" s="117">
        <v>21.370999999999999</v>
      </c>
      <c r="X82" s="110" t="s">
        <v>309</v>
      </c>
      <c r="Y82" s="110" t="s">
        <v>307</v>
      </c>
      <c r="Z82" s="113" t="s">
        <v>206</v>
      </c>
      <c r="AB82" s="113">
        <v>1</v>
      </c>
      <c r="AC82" s="113" t="s">
        <v>157</v>
      </c>
      <c r="AJ82" s="86" t="s">
        <v>158</v>
      </c>
      <c r="AK82" s="86" t="s">
        <v>159</v>
      </c>
    </row>
    <row r="83" spans="1:37">
      <c r="A83" s="108">
        <v>39</v>
      </c>
      <c r="B83" s="109" t="s">
        <v>189</v>
      </c>
      <c r="C83" s="110" t="s">
        <v>310</v>
      </c>
      <c r="D83" s="111" t="s">
        <v>311</v>
      </c>
      <c r="E83" s="112">
        <v>45.101999999999997</v>
      </c>
      <c r="F83" s="113" t="s">
        <v>287</v>
      </c>
      <c r="H83" s="114">
        <f t="shared" si="0"/>
        <v>0</v>
      </c>
      <c r="J83" s="114">
        <f t="shared" si="1"/>
        <v>0</v>
      </c>
      <c r="L83" s="115">
        <f t="shared" si="2"/>
        <v>0</v>
      </c>
      <c r="N83" s="112">
        <f t="shared" si="3"/>
        <v>0</v>
      </c>
      <c r="O83" s="113">
        <v>20</v>
      </c>
      <c r="P83" s="113" t="s">
        <v>154</v>
      </c>
      <c r="V83" s="116" t="s">
        <v>109</v>
      </c>
      <c r="W83" s="117">
        <v>111.943</v>
      </c>
      <c r="X83" s="110" t="s">
        <v>312</v>
      </c>
      <c r="Y83" s="110" t="s">
        <v>310</v>
      </c>
      <c r="Z83" s="113" t="s">
        <v>313</v>
      </c>
      <c r="AB83" s="113">
        <v>1</v>
      </c>
      <c r="AC83" s="113" t="s">
        <v>157</v>
      </c>
      <c r="AJ83" s="86" t="s">
        <v>158</v>
      </c>
      <c r="AK83" s="86" t="s">
        <v>159</v>
      </c>
    </row>
    <row r="84" spans="1:37">
      <c r="D84" s="165" t="s">
        <v>314</v>
      </c>
      <c r="E84" s="166">
        <f>J84</f>
        <v>0</v>
      </c>
      <c r="H84" s="166">
        <f>SUM(H57:H83)</f>
        <v>0</v>
      </c>
      <c r="I84" s="166">
        <f>SUM(I57:I83)</f>
        <v>0</v>
      </c>
      <c r="J84" s="166">
        <f>SUM(J57:J83)</f>
        <v>0</v>
      </c>
      <c r="L84" s="167">
        <f>SUM(L57:L83)</f>
        <v>0.67380320000000016</v>
      </c>
      <c r="N84" s="168">
        <f>SUM(N57:N83)</f>
        <v>26.355000000000004</v>
      </c>
      <c r="W84" s="117">
        <f>SUM(W57:W83)</f>
        <v>780.98</v>
      </c>
    </row>
    <row r="86" spans="1:37">
      <c r="D86" s="165" t="s">
        <v>315</v>
      </c>
      <c r="E86" s="168">
        <f>J86</f>
        <v>0</v>
      </c>
      <c r="H86" s="166">
        <f>+H27+H36+H42+H49+H55+H84</f>
        <v>0</v>
      </c>
      <c r="I86" s="166">
        <f>+I27+I36+I42+I49+I55+I84</f>
        <v>0</v>
      </c>
      <c r="J86" s="166">
        <f>+J27+J36+J42+J49+J55+J84</f>
        <v>0</v>
      </c>
      <c r="L86" s="167">
        <f>+L27+L36+L42+L49+L55+L84</f>
        <v>59.659857340000002</v>
      </c>
      <c r="N86" s="168">
        <f>+N27+N36+N42+N49+N55+N84</f>
        <v>26.355000000000004</v>
      </c>
      <c r="W86" s="117">
        <f>+W27+W36+W42+W49+W55+W84</f>
        <v>1046.1379999999999</v>
      </c>
    </row>
    <row r="88" spans="1:37">
      <c r="B88" s="157" t="s">
        <v>316</v>
      </c>
    </row>
    <row r="89" spans="1:37">
      <c r="B89" s="110" t="s">
        <v>317</v>
      </c>
    </row>
    <row r="90" spans="1:37">
      <c r="A90" s="108">
        <v>40</v>
      </c>
      <c r="B90" s="109" t="s">
        <v>318</v>
      </c>
      <c r="C90" s="110" t="s">
        <v>319</v>
      </c>
      <c r="D90" s="111" t="s">
        <v>320</v>
      </c>
      <c r="E90" s="112">
        <v>2</v>
      </c>
      <c r="F90" s="113" t="s">
        <v>225</v>
      </c>
      <c r="H90" s="114">
        <f t="shared" ref="H90:H122" si="4">ROUND(E90*G90,2)</f>
        <v>0</v>
      </c>
      <c r="J90" s="114">
        <f t="shared" ref="J90:J122" si="5">ROUND(E90*G90,2)</f>
        <v>0</v>
      </c>
      <c r="L90" s="115">
        <f t="shared" ref="L90:L122" si="6">E90*K90</f>
        <v>0</v>
      </c>
      <c r="N90" s="112">
        <f t="shared" ref="N90:N122" si="7">E90*M90</f>
        <v>0</v>
      </c>
      <c r="O90" s="113">
        <v>20</v>
      </c>
      <c r="P90" s="113" t="s">
        <v>154</v>
      </c>
      <c r="V90" s="116" t="s">
        <v>321</v>
      </c>
      <c r="W90" s="117">
        <v>1.272</v>
      </c>
      <c r="X90" s="110" t="s">
        <v>322</v>
      </c>
      <c r="Y90" s="110" t="s">
        <v>319</v>
      </c>
      <c r="Z90" s="113" t="s">
        <v>323</v>
      </c>
      <c r="AB90" s="113">
        <v>1</v>
      </c>
      <c r="AC90" s="113" t="s">
        <v>157</v>
      </c>
      <c r="AJ90" s="86" t="s">
        <v>324</v>
      </c>
      <c r="AK90" s="86" t="s">
        <v>159</v>
      </c>
    </row>
    <row r="91" spans="1:37">
      <c r="A91" s="108">
        <v>41</v>
      </c>
      <c r="B91" s="109" t="s">
        <v>318</v>
      </c>
      <c r="C91" s="110" t="s">
        <v>325</v>
      </c>
      <c r="D91" s="111" t="s">
        <v>326</v>
      </c>
      <c r="E91" s="112">
        <v>1</v>
      </c>
      <c r="F91" s="113" t="s">
        <v>225</v>
      </c>
      <c r="H91" s="114">
        <f t="shared" si="4"/>
        <v>0</v>
      </c>
      <c r="J91" s="114">
        <f t="shared" si="5"/>
        <v>0</v>
      </c>
      <c r="K91" s="115">
        <v>4.0000000000000001E-3</v>
      </c>
      <c r="L91" s="115">
        <f t="shared" si="6"/>
        <v>4.0000000000000001E-3</v>
      </c>
      <c r="N91" s="112">
        <f t="shared" si="7"/>
        <v>0</v>
      </c>
      <c r="O91" s="113">
        <v>20</v>
      </c>
      <c r="P91" s="113" t="s">
        <v>154</v>
      </c>
      <c r="V91" s="116" t="s">
        <v>321</v>
      </c>
      <c r="W91" s="117">
        <v>0.379</v>
      </c>
      <c r="X91" s="110" t="s">
        <v>327</v>
      </c>
      <c r="Y91" s="110" t="s">
        <v>325</v>
      </c>
      <c r="Z91" s="113" t="s">
        <v>323</v>
      </c>
      <c r="AB91" s="113">
        <v>1</v>
      </c>
      <c r="AC91" s="113" t="s">
        <v>157</v>
      </c>
      <c r="AJ91" s="86" t="s">
        <v>324</v>
      </c>
      <c r="AK91" s="86" t="s">
        <v>159</v>
      </c>
    </row>
    <row r="92" spans="1:37" ht="25.5">
      <c r="A92" s="108">
        <v>42</v>
      </c>
      <c r="B92" s="109" t="s">
        <v>318</v>
      </c>
      <c r="C92" s="110" t="s">
        <v>328</v>
      </c>
      <c r="D92" s="111" t="s">
        <v>329</v>
      </c>
      <c r="E92" s="112">
        <v>2</v>
      </c>
      <c r="F92" s="113" t="s">
        <v>225</v>
      </c>
      <c r="H92" s="114">
        <f t="shared" si="4"/>
        <v>0</v>
      </c>
      <c r="J92" s="114">
        <f t="shared" si="5"/>
        <v>0</v>
      </c>
      <c r="L92" s="115">
        <f t="shared" si="6"/>
        <v>0</v>
      </c>
      <c r="N92" s="112">
        <f t="shared" si="7"/>
        <v>0</v>
      </c>
      <c r="O92" s="113">
        <v>20</v>
      </c>
      <c r="P92" s="113" t="s">
        <v>154</v>
      </c>
      <c r="V92" s="116" t="s">
        <v>321</v>
      </c>
      <c r="W92" s="117">
        <v>2.3359999999999999</v>
      </c>
      <c r="X92" s="110" t="s">
        <v>330</v>
      </c>
      <c r="Y92" s="110" t="s">
        <v>328</v>
      </c>
      <c r="Z92" s="113" t="s">
        <v>323</v>
      </c>
      <c r="AB92" s="113">
        <v>1</v>
      </c>
      <c r="AC92" s="113" t="s">
        <v>157</v>
      </c>
      <c r="AJ92" s="86" t="s">
        <v>324</v>
      </c>
      <c r="AK92" s="86" t="s">
        <v>159</v>
      </c>
    </row>
    <row r="93" spans="1:37">
      <c r="A93" s="108">
        <v>43</v>
      </c>
      <c r="B93" s="109" t="s">
        <v>318</v>
      </c>
      <c r="C93" s="110" t="s">
        <v>331</v>
      </c>
      <c r="D93" s="111" t="s">
        <v>332</v>
      </c>
      <c r="E93" s="112">
        <v>3</v>
      </c>
      <c r="F93" s="113" t="s">
        <v>237</v>
      </c>
      <c r="H93" s="114">
        <f t="shared" si="4"/>
        <v>0</v>
      </c>
      <c r="J93" s="114">
        <f t="shared" si="5"/>
        <v>0</v>
      </c>
      <c r="K93" s="115">
        <v>2.2419999999999999E-2</v>
      </c>
      <c r="L93" s="115">
        <f t="shared" si="6"/>
        <v>6.726E-2</v>
      </c>
      <c r="N93" s="112">
        <f t="shared" si="7"/>
        <v>0</v>
      </c>
      <c r="O93" s="113">
        <v>20</v>
      </c>
      <c r="P93" s="113" t="s">
        <v>154</v>
      </c>
      <c r="V93" s="116" t="s">
        <v>321</v>
      </c>
      <c r="W93" s="117">
        <v>7.0620000000000003</v>
      </c>
      <c r="X93" s="110" t="s">
        <v>333</v>
      </c>
      <c r="Y93" s="110" t="s">
        <v>331</v>
      </c>
      <c r="Z93" s="113" t="s">
        <v>323</v>
      </c>
      <c r="AB93" s="113">
        <v>1</v>
      </c>
      <c r="AC93" s="113" t="s">
        <v>157</v>
      </c>
      <c r="AJ93" s="86" t="s">
        <v>324</v>
      </c>
      <c r="AK93" s="86" t="s">
        <v>159</v>
      </c>
    </row>
    <row r="94" spans="1:37">
      <c r="A94" s="108">
        <v>44</v>
      </c>
      <c r="B94" s="109" t="s">
        <v>318</v>
      </c>
      <c r="C94" s="110" t="s">
        <v>334</v>
      </c>
      <c r="D94" s="111" t="s">
        <v>335</v>
      </c>
      <c r="E94" s="112">
        <v>2</v>
      </c>
      <c r="F94" s="113" t="s">
        <v>237</v>
      </c>
      <c r="H94" s="114">
        <f t="shared" si="4"/>
        <v>0</v>
      </c>
      <c r="J94" s="114">
        <f t="shared" si="5"/>
        <v>0</v>
      </c>
      <c r="K94" s="115">
        <v>1.5640000000000001E-2</v>
      </c>
      <c r="L94" s="115">
        <f t="shared" si="6"/>
        <v>3.1280000000000002E-2</v>
      </c>
      <c r="N94" s="112">
        <f t="shared" si="7"/>
        <v>0</v>
      </c>
      <c r="O94" s="113">
        <v>20</v>
      </c>
      <c r="P94" s="113" t="s">
        <v>154</v>
      </c>
      <c r="V94" s="116" t="s">
        <v>321</v>
      </c>
      <c r="W94" s="117">
        <v>2.0419999999999998</v>
      </c>
      <c r="X94" s="110" t="s">
        <v>336</v>
      </c>
      <c r="Y94" s="110" t="s">
        <v>334</v>
      </c>
      <c r="Z94" s="113" t="s">
        <v>323</v>
      </c>
      <c r="AB94" s="113">
        <v>1</v>
      </c>
      <c r="AC94" s="113" t="s">
        <v>157</v>
      </c>
      <c r="AJ94" s="86" t="s">
        <v>324</v>
      </c>
      <c r="AK94" s="86" t="s">
        <v>159</v>
      </c>
    </row>
    <row r="95" spans="1:37" ht="25.5">
      <c r="A95" s="108">
        <v>45</v>
      </c>
      <c r="B95" s="109" t="s">
        <v>318</v>
      </c>
      <c r="C95" s="110" t="s">
        <v>337</v>
      </c>
      <c r="D95" s="111" t="s">
        <v>338</v>
      </c>
      <c r="E95" s="112">
        <v>39</v>
      </c>
      <c r="F95" s="113" t="s">
        <v>237</v>
      </c>
      <c r="H95" s="114">
        <f t="shared" si="4"/>
        <v>0</v>
      </c>
      <c r="J95" s="114">
        <f t="shared" si="5"/>
        <v>0</v>
      </c>
      <c r="K95" s="115">
        <v>2.0300000000000001E-3</v>
      </c>
      <c r="L95" s="115">
        <f t="shared" si="6"/>
        <v>7.9170000000000004E-2</v>
      </c>
      <c r="N95" s="112">
        <f t="shared" si="7"/>
        <v>0</v>
      </c>
      <c r="O95" s="113">
        <v>20</v>
      </c>
      <c r="P95" s="113" t="s">
        <v>154</v>
      </c>
      <c r="V95" s="116" t="s">
        <v>321</v>
      </c>
      <c r="W95" s="117">
        <v>32.838000000000001</v>
      </c>
      <c r="X95" s="110" t="s">
        <v>339</v>
      </c>
      <c r="Y95" s="110" t="s">
        <v>337</v>
      </c>
      <c r="Z95" s="113" t="s">
        <v>323</v>
      </c>
      <c r="AB95" s="113">
        <v>1</v>
      </c>
      <c r="AC95" s="113" t="s">
        <v>157</v>
      </c>
      <c r="AJ95" s="86" t="s">
        <v>324</v>
      </c>
      <c r="AK95" s="86" t="s">
        <v>159</v>
      </c>
    </row>
    <row r="96" spans="1:37" ht="25.5">
      <c r="A96" s="108">
        <v>46</v>
      </c>
      <c r="B96" s="109" t="s">
        <v>318</v>
      </c>
      <c r="C96" s="110" t="s">
        <v>340</v>
      </c>
      <c r="D96" s="111" t="s">
        <v>341</v>
      </c>
      <c r="E96" s="112">
        <v>47</v>
      </c>
      <c r="F96" s="113" t="s">
        <v>237</v>
      </c>
      <c r="H96" s="114">
        <f t="shared" si="4"/>
        <v>0</v>
      </c>
      <c r="J96" s="114">
        <f t="shared" si="5"/>
        <v>0</v>
      </c>
      <c r="K96" s="115">
        <v>2.9099999999999998E-3</v>
      </c>
      <c r="L96" s="115">
        <f t="shared" si="6"/>
        <v>0.13677</v>
      </c>
      <c r="N96" s="112">
        <f t="shared" si="7"/>
        <v>0</v>
      </c>
      <c r="O96" s="113">
        <v>20</v>
      </c>
      <c r="P96" s="113" t="s">
        <v>154</v>
      </c>
      <c r="V96" s="116" t="s">
        <v>321</v>
      </c>
      <c r="W96" s="117">
        <v>39.292000000000002</v>
      </c>
      <c r="X96" s="110" t="s">
        <v>342</v>
      </c>
      <c r="Y96" s="110" t="s">
        <v>340</v>
      </c>
      <c r="Z96" s="113" t="s">
        <v>323</v>
      </c>
      <c r="AB96" s="113">
        <v>1</v>
      </c>
      <c r="AC96" s="113" t="s">
        <v>157</v>
      </c>
      <c r="AJ96" s="86" t="s">
        <v>324</v>
      </c>
      <c r="AK96" s="86" t="s">
        <v>159</v>
      </c>
    </row>
    <row r="97" spans="1:37" ht="25.5">
      <c r="A97" s="108">
        <v>47</v>
      </c>
      <c r="B97" s="109" t="s">
        <v>318</v>
      </c>
      <c r="C97" s="110" t="s">
        <v>343</v>
      </c>
      <c r="D97" s="111" t="s">
        <v>344</v>
      </c>
      <c r="E97" s="112">
        <v>35</v>
      </c>
      <c r="F97" s="113" t="s">
        <v>237</v>
      </c>
      <c r="H97" s="114">
        <f t="shared" si="4"/>
        <v>0</v>
      </c>
      <c r="J97" s="114">
        <f t="shared" si="5"/>
        <v>0</v>
      </c>
      <c r="K97" s="115">
        <v>3.5200000000000001E-3</v>
      </c>
      <c r="L97" s="115">
        <f t="shared" si="6"/>
        <v>0.1232</v>
      </c>
      <c r="N97" s="112">
        <f t="shared" si="7"/>
        <v>0</v>
      </c>
      <c r="O97" s="113">
        <v>20</v>
      </c>
      <c r="P97" s="113" t="s">
        <v>154</v>
      </c>
      <c r="V97" s="116" t="s">
        <v>321</v>
      </c>
      <c r="W97" s="117">
        <v>22.015000000000001</v>
      </c>
      <c r="X97" s="110" t="s">
        <v>345</v>
      </c>
      <c r="Y97" s="110" t="s">
        <v>343</v>
      </c>
      <c r="Z97" s="113" t="s">
        <v>323</v>
      </c>
      <c r="AB97" s="113">
        <v>1</v>
      </c>
      <c r="AC97" s="113" t="s">
        <v>157</v>
      </c>
      <c r="AJ97" s="86" t="s">
        <v>324</v>
      </c>
      <c r="AK97" s="86" t="s">
        <v>159</v>
      </c>
    </row>
    <row r="98" spans="1:37">
      <c r="A98" s="108">
        <v>48</v>
      </c>
      <c r="B98" s="109" t="s">
        <v>318</v>
      </c>
      <c r="C98" s="110" t="s">
        <v>346</v>
      </c>
      <c r="D98" s="111" t="s">
        <v>347</v>
      </c>
      <c r="E98" s="112">
        <v>8</v>
      </c>
      <c r="F98" s="113" t="s">
        <v>237</v>
      </c>
      <c r="H98" s="114">
        <f t="shared" si="4"/>
        <v>0</v>
      </c>
      <c r="J98" s="114">
        <f t="shared" si="5"/>
        <v>0</v>
      </c>
      <c r="L98" s="115">
        <f t="shared" si="6"/>
        <v>0</v>
      </c>
      <c r="M98" s="112">
        <v>1E-3</v>
      </c>
      <c r="N98" s="112">
        <f t="shared" si="7"/>
        <v>8.0000000000000002E-3</v>
      </c>
      <c r="O98" s="113">
        <v>20</v>
      </c>
      <c r="P98" s="113" t="s">
        <v>154</v>
      </c>
      <c r="V98" s="116" t="s">
        <v>321</v>
      </c>
      <c r="W98" s="117">
        <v>0.66400000000000003</v>
      </c>
      <c r="X98" s="110" t="s">
        <v>348</v>
      </c>
      <c r="Y98" s="110" t="s">
        <v>346</v>
      </c>
      <c r="Z98" s="113" t="s">
        <v>323</v>
      </c>
      <c r="AB98" s="113">
        <v>1</v>
      </c>
      <c r="AC98" s="113" t="s">
        <v>157</v>
      </c>
      <c r="AJ98" s="86" t="s">
        <v>324</v>
      </c>
      <c r="AK98" s="86" t="s">
        <v>159</v>
      </c>
    </row>
    <row r="99" spans="1:37">
      <c r="A99" s="108">
        <v>49</v>
      </c>
      <c r="B99" s="109" t="s">
        <v>318</v>
      </c>
      <c r="C99" s="110" t="s">
        <v>349</v>
      </c>
      <c r="D99" s="111" t="s">
        <v>350</v>
      </c>
      <c r="E99" s="112">
        <v>8</v>
      </c>
      <c r="F99" s="113" t="s">
        <v>237</v>
      </c>
      <c r="H99" s="114">
        <f t="shared" si="4"/>
        <v>0</v>
      </c>
      <c r="J99" s="114">
        <f t="shared" si="5"/>
        <v>0</v>
      </c>
      <c r="L99" s="115">
        <f t="shared" si="6"/>
        <v>0</v>
      </c>
      <c r="M99" s="112">
        <v>2E-3</v>
      </c>
      <c r="N99" s="112">
        <f t="shared" si="7"/>
        <v>1.6E-2</v>
      </c>
      <c r="O99" s="113">
        <v>20</v>
      </c>
      <c r="P99" s="113" t="s">
        <v>154</v>
      </c>
      <c r="V99" s="116" t="s">
        <v>321</v>
      </c>
      <c r="W99" s="117">
        <v>0.91200000000000003</v>
      </c>
      <c r="X99" s="110" t="s">
        <v>351</v>
      </c>
      <c r="Y99" s="110" t="s">
        <v>349</v>
      </c>
      <c r="Z99" s="113" t="s">
        <v>323</v>
      </c>
      <c r="AB99" s="113">
        <v>1</v>
      </c>
      <c r="AC99" s="113" t="s">
        <v>157</v>
      </c>
      <c r="AJ99" s="86" t="s">
        <v>324</v>
      </c>
      <c r="AK99" s="86" t="s">
        <v>159</v>
      </c>
    </row>
    <row r="100" spans="1:37" ht="25.5">
      <c r="A100" s="108">
        <v>50</v>
      </c>
      <c r="B100" s="109" t="s">
        <v>318</v>
      </c>
      <c r="C100" s="110" t="s">
        <v>352</v>
      </c>
      <c r="D100" s="111" t="s">
        <v>353</v>
      </c>
      <c r="E100" s="112">
        <v>19</v>
      </c>
      <c r="F100" s="113" t="s">
        <v>237</v>
      </c>
      <c r="H100" s="114">
        <f t="shared" si="4"/>
        <v>0</v>
      </c>
      <c r="J100" s="114">
        <f t="shared" si="5"/>
        <v>0</v>
      </c>
      <c r="K100" s="115">
        <v>1.1599999999999999E-2</v>
      </c>
      <c r="L100" s="115">
        <f t="shared" si="6"/>
        <v>0.22039999999999998</v>
      </c>
      <c r="N100" s="112">
        <f t="shared" si="7"/>
        <v>0</v>
      </c>
      <c r="O100" s="113">
        <v>20</v>
      </c>
      <c r="P100" s="113" t="s">
        <v>154</v>
      </c>
      <c r="V100" s="116" t="s">
        <v>321</v>
      </c>
      <c r="W100" s="117">
        <v>16.91</v>
      </c>
      <c r="X100" s="110" t="s">
        <v>354</v>
      </c>
      <c r="Y100" s="110" t="s">
        <v>352</v>
      </c>
      <c r="Z100" s="113" t="s">
        <v>355</v>
      </c>
      <c r="AB100" s="113">
        <v>1</v>
      </c>
      <c r="AC100" s="113" t="s">
        <v>157</v>
      </c>
      <c r="AJ100" s="86" t="s">
        <v>324</v>
      </c>
      <c r="AK100" s="86" t="s">
        <v>159</v>
      </c>
    </row>
    <row r="101" spans="1:37" ht="25.5">
      <c r="A101" s="108">
        <v>51</v>
      </c>
      <c r="B101" s="109" t="s">
        <v>318</v>
      </c>
      <c r="C101" s="110" t="s">
        <v>356</v>
      </c>
      <c r="D101" s="111" t="s">
        <v>357</v>
      </c>
      <c r="E101" s="112">
        <v>10</v>
      </c>
      <c r="F101" s="113" t="s">
        <v>237</v>
      </c>
      <c r="H101" s="114">
        <f t="shared" si="4"/>
        <v>0</v>
      </c>
      <c r="J101" s="114">
        <f t="shared" si="5"/>
        <v>0</v>
      </c>
      <c r="K101" s="115">
        <v>1.1599999999999999E-2</v>
      </c>
      <c r="L101" s="115">
        <f t="shared" si="6"/>
        <v>0.11599999999999999</v>
      </c>
      <c r="N101" s="112">
        <f t="shared" si="7"/>
        <v>0</v>
      </c>
      <c r="O101" s="113">
        <v>20</v>
      </c>
      <c r="P101" s="113" t="s">
        <v>154</v>
      </c>
      <c r="V101" s="116" t="s">
        <v>321</v>
      </c>
      <c r="W101" s="117">
        <v>8.9</v>
      </c>
      <c r="X101" s="110" t="s">
        <v>358</v>
      </c>
      <c r="Y101" s="110" t="s">
        <v>356</v>
      </c>
      <c r="Z101" s="113" t="s">
        <v>355</v>
      </c>
      <c r="AB101" s="113">
        <v>1</v>
      </c>
      <c r="AC101" s="113" t="s">
        <v>157</v>
      </c>
      <c r="AJ101" s="86" t="s">
        <v>324</v>
      </c>
      <c r="AK101" s="86" t="s">
        <v>159</v>
      </c>
    </row>
    <row r="102" spans="1:37" ht="25.5">
      <c r="A102" s="108">
        <v>52</v>
      </c>
      <c r="B102" s="109" t="s">
        <v>318</v>
      </c>
      <c r="C102" s="110" t="s">
        <v>359</v>
      </c>
      <c r="D102" s="111" t="s">
        <v>360</v>
      </c>
      <c r="E102" s="112">
        <v>2</v>
      </c>
      <c r="F102" s="113" t="s">
        <v>237</v>
      </c>
      <c r="H102" s="114">
        <f t="shared" si="4"/>
        <v>0</v>
      </c>
      <c r="J102" s="114">
        <f t="shared" si="5"/>
        <v>0</v>
      </c>
      <c r="K102" s="115">
        <v>1.1599999999999999E-2</v>
      </c>
      <c r="L102" s="115">
        <f t="shared" si="6"/>
        <v>2.3199999999999998E-2</v>
      </c>
      <c r="N102" s="112">
        <f t="shared" si="7"/>
        <v>0</v>
      </c>
      <c r="O102" s="113">
        <v>20</v>
      </c>
      <c r="P102" s="113" t="s">
        <v>154</v>
      </c>
      <c r="V102" s="116" t="s">
        <v>321</v>
      </c>
      <c r="W102" s="117">
        <v>1.78</v>
      </c>
      <c r="X102" s="110" t="s">
        <v>361</v>
      </c>
      <c r="Y102" s="110" t="s">
        <v>359</v>
      </c>
      <c r="Z102" s="113" t="s">
        <v>355</v>
      </c>
      <c r="AB102" s="113">
        <v>1</v>
      </c>
      <c r="AC102" s="113" t="s">
        <v>157</v>
      </c>
      <c r="AJ102" s="86" t="s">
        <v>324</v>
      </c>
      <c r="AK102" s="86" t="s">
        <v>159</v>
      </c>
    </row>
    <row r="103" spans="1:37" ht="25.5">
      <c r="A103" s="108">
        <v>53</v>
      </c>
      <c r="B103" s="109" t="s">
        <v>318</v>
      </c>
      <c r="C103" s="110" t="s">
        <v>362</v>
      </c>
      <c r="D103" s="111" t="s">
        <v>363</v>
      </c>
      <c r="E103" s="112">
        <v>29</v>
      </c>
      <c r="F103" s="113" t="s">
        <v>237</v>
      </c>
      <c r="H103" s="114">
        <f t="shared" si="4"/>
        <v>0</v>
      </c>
      <c r="J103" s="114">
        <f t="shared" si="5"/>
        <v>0</v>
      </c>
      <c r="K103" s="115">
        <v>1.1599999999999999E-2</v>
      </c>
      <c r="L103" s="115">
        <f t="shared" si="6"/>
        <v>0.33639999999999998</v>
      </c>
      <c r="N103" s="112">
        <f t="shared" si="7"/>
        <v>0</v>
      </c>
      <c r="O103" s="113">
        <v>20</v>
      </c>
      <c r="P103" s="113" t="s">
        <v>154</v>
      </c>
      <c r="V103" s="116" t="s">
        <v>321</v>
      </c>
      <c r="W103" s="117">
        <v>25.81</v>
      </c>
      <c r="X103" s="110" t="s">
        <v>364</v>
      </c>
      <c r="Y103" s="110" t="s">
        <v>362</v>
      </c>
      <c r="Z103" s="113" t="s">
        <v>355</v>
      </c>
      <c r="AB103" s="113">
        <v>1</v>
      </c>
      <c r="AC103" s="113" t="s">
        <v>157</v>
      </c>
      <c r="AJ103" s="86" t="s">
        <v>324</v>
      </c>
      <c r="AK103" s="86" t="s">
        <v>159</v>
      </c>
    </row>
    <row r="104" spans="1:37" ht="25.5">
      <c r="A104" s="108">
        <v>54</v>
      </c>
      <c r="B104" s="109" t="s">
        <v>318</v>
      </c>
      <c r="C104" s="110" t="s">
        <v>365</v>
      </c>
      <c r="D104" s="111" t="s">
        <v>366</v>
      </c>
      <c r="E104" s="112">
        <v>25</v>
      </c>
      <c r="F104" s="113" t="s">
        <v>237</v>
      </c>
      <c r="H104" s="114">
        <f t="shared" si="4"/>
        <v>0</v>
      </c>
      <c r="J104" s="114">
        <f t="shared" si="5"/>
        <v>0</v>
      </c>
      <c r="K104" s="115">
        <v>1.1599999999999999E-2</v>
      </c>
      <c r="L104" s="115">
        <f t="shared" si="6"/>
        <v>0.28999999999999998</v>
      </c>
      <c r="N104" s="112">
        <f t="shared" si="7"/>
        <v>0</v>
      </c>
      <c r="O104" s="113">
        <v>20</v>
      </c>
      <c r="P104" s="113" t="s">
        <v>154</v>
      </c>
      <c r="V104" s="116" t="s">
        <v>321</v>
      </c>
      <c r="W104" s="117">
        <v>22.25</v>
      </c>
      <c r="X104" s="110" t="s">
        <v>367</v>
      </c>
      <c r="Y104" s="110" t="s">
        <v>365</v>
      </c>
      <c r="Z104" s="113" t="s">
        <v>355</v>
      </c>
      <c r="AB104" s="113">
        <v>1</v>
      </c>
      <c r="AC104" s="113" t="s">
        <v>157</v>
      </c>
      <c r="AJ104" s="86" t="s">
        <v>324</v>
      </c>
      <c r="AK104" s="86" t="s">
        <v>159</v>
      </c>
    </row>
    <row r="105" spans="1:37" ht="25.5">
      <c r="A105" s="108">
        <v>55</v>
      </c>
      <c r="B105" s="109" t="s">
        <v>318</v>
      </c>
      <c r="C105" s="110" t="s">
        <v>368</v>
      </c>
      <c r="D105" s="111" t="s">
        <v>369</v>
      </c>
      <c r="E105" s="112">
        <v>8</v>
      </c>
      <c r="F105" s="113" t="s">
        <v>237</v>
      </c>
      <c r="H105" s="114">
        <f t="shared" si="4"/>
        <v>0</v>
      </c>
      <c r="J105" s="114">
        <f t="shared" si="5"/>
        <v>0</v>
      </c>
      <c r="K105" s="115">
        <v>1.1599999999999999E-2</v>
      </c>
      <c r="L105" s="115">
        <f t="shared" si="6"/>
        <v>9.2799999999999994E-2</v>
      </c>
      <c r="N105" s="112">
        <f t="shared" si="7"/>
        <v>0</v>
      </c>
      <c r="O105" s="113">
        <v>20</v>
      </c>
      <c r="P105" s="113" t="s">
        <v>154</v>
      </c>
      <c r="V105" s="116" t="s">
        <v>321</v>
      </c>
      <c r="W105" s="117">
        <v>7.12</v>
      </c>
      <c r="X105" s="110" t="s">
        <v>370</v>
      </c>
      <c r="Y105" s="110" t="s">
        <v>368</v>
      </c>
      <c r="Z105" s="113" t="s">
        <v>355</v>
      </c>
      <c r="AB105" s="113">
        <v>1</v>
      </c>
      <c r="AC105" s="113" t="s">
        <v>157</v>
      </c>
      <c r="AJ105" s="86" t="s">
        <v>324</v>
      </c>
      <c r="AK105" s="86" t="s">
        <v>159</v>
      </c>
    </row>
    <row r="106" spans="1:37">
      <c r="A106" s="108">
        <v>56</v>
      </c>
      <c r="B106" s="109" t="s">
        <v>318</v>
      </c>
      <c r="C106" s="110" t="s">
        <v>371</v>
      </c>
      <c r="D106" s="111" t="s">
        <v>372</v>
      </c>
      <c r="E106" s="112">
        <v>5</v>
      </c>
      <c r="F106" s="113" t="s">
        <v>373</v>
      </c>
      <c r="H106" s="114">
        <f t="shared" si="4"/>
        <v>0</v>
      </c>
      <c r="J106" s="114">
        <f t="shared" si="5"/>
        <v>0</v>
      </c>
      <c r="K106" s="115">
        <v>1.1599999999999999E-2</v>
      </c>
      <c r="L106" s="115">
        <f t="shared" si="6"/>
        <v>5.7999999999999996E-2</v>
      </c>
      <c r="N106" s="112">
        <f t="shared" si="7"/>
        <v>0</v>
      </c>
      <c r="O106" s="113">
        <v>20</v>
      </c>
      <c r="P106" s="113" t="s">
        <v>154</v>
      </c>
      <c r="V106" s="116" t="s">
        <v>321</v>
      </c>
      <c r="W106" s="117">
        <v>4.45</v>
      </c>
      <c r="X106" s="110" t="s">
        <v>374</v>
      </c>
      <c r="Y106" s="110" t="s">
        <v>371</v>
      </c>
      <c r="Z106" s="113" t="s">
        <v>355</v>
      </c>
      <c r="AB106" s="113">
        <v>1</v>
      </c>
      <c r="AC106" s="113" t="s">
        <v>157</v>
      </c>
      <c r="AJ106" s="86" t="s">
        <v>324</v>
      </c>
      <c r="AK106" s="86" t="s">
        <v>159</v>
      </c>
    </row>
    <row r="107" spans="1:37">
      <c r="A107" s="108">
        <v>57</v>
      </c>
      <c r="B107" s="109" t="s">
        <v>318</v>
      </c>
      <c r="C107" s="110" t="s">
        <v>375</v>
      </c>
      <c r="D107" s="111" t="s">
        <v>376</v>
      </c>
      <c r="E107" s="112">
        <v>2</v>
      </c>
      <c r="F107" s="113" t="s">
        <v>373</v>
      </c>
      <c r="H107" s="114">
        <f t="shared" si="4"/>
        <v>0</v>
      </c>
      <c r="J107" s="114">
        <f t="shared" si="5"/>
        <v>0</v>
      </c>
      <c r="K107" s="115">
        <v>1.1599999999999999E-2</v>
      </c>
      <c r="L107" s="115">
        <f t="shared" si="6"/>
        <v>2.3199999999999998E-2</v>
      </c>
      <c r="N107" s="112">
        <f t="shared" si="7"/>
        <v>0</v>
      </c>
      <c r="O107" s="113">
        <v>20</v>
      </c>
      <c r="P107" s="113" t="s">
        <v>154</v>
      </c>
      <c r="V107" s="116" t="s">
        <v>321</v>
      </c>
      <c r="W107" s="117">
        <v>1.78</v>
      </c>
      <c r="X107" s="110" t="s">
        <v>377</v>
      </c>
      <c r="Y107" s="110" t="s">
        <v>375</v>
      </c>
      <c r="Z107" s="113" t="s">
        <v>355</v>
      </c>
      <c r="AB107" s="113">
        <v>1</v>
      </c>
      <c r="AC107" s="113" t="s">
        <v>157</v>
      </c>
      <c r="AJ107" s="86" t="s">
        <v>324</v>
      </c>
      <c r="AK107" s="86" t="s">
        <v>159</v>
      </c>
    </row>
    <row r="108" spans="1:37">
      <c r="A108" s="108">
        <v>58</v>
      </c>
      <c r="B108" s="109" t="s">
        <v>318</v>
      </c>
      <c r="C108" s="110" t="s">
        <v>378</v>
      </c>
      <c r="D108" s="111" t="s">
        <v>379</v>
      </c>
      <c r="E108" s="112">
        <v>11</v>
      </c>
      <c r="F108" s="113" t="s">
        <v>225</v>
      </c>
      <c r="H108" s="114">
        <f t="shared" si="4"/>
        <v>0</v>
      </c>
      <c r="J108" s="114">
        <f t="shared" si="5"/>
        <v>0</v>
      </c>
      <c r="L108" s="115">
        <f t="shared" si="6"/>
        <v>0</v>
      </c>
      <c r="N108" s="112">
        <f t="shared" si="7"/>
        <v>0</v>
      </c>
      <c r="O108" s="113">
        <v>20</v>
      </c>
      <c r="P108" s="113" t="s">
        <v>154</v>
      </c>
      <c r="V108" s="116" t="s">
        <v>321</v>
      </c>
      <c r="W108" s="117">
        <v>1.6279999999999999</v>
      </c>
      <c r="X108" s="110" t="s">
        <v>380</v>
      </c>
      <c r="Y108" s="110" t="s">
        <v>378</v>
      </c>
      <c r="Z108" s="113" t="s">
        <v>323</v>
      </c>
      <c r="AB108" s="113">
        <v>1</v>
      </c>
      <c r="AC108" s="113" t="s">
        <v>157</v>
      </c>
      <c r="AJ108" s="86" t="s">
        <v>324</v>
      </c>
      <c r="AK108" s="86" t="s">
        <v>159</v>
      </c>
    </row>
    <row r="109" spans="1:37">
      <c r="A109" s="108">
        <v>59</v>
      </c>
      <c r="B109" s="109" t="s">
        <v>318</v>
      </c>
      <c r="C109" s="110" t="s">
        <v>381</v>
      </c>
      <c r="D109" s="111" t="s">
        <v>382</v>
      </c>
      <c r="E109" s="112">
        <v>5</v>
      </c>
      <c r="F109" s="113" t="s">
        <v>225</v>
      </c>
      <c r="H109" s="114">
        <f t="shared" si="4"/>
        <v>0</v>
      </c>
      <c r="J109" s="114">
        <f t="shared" si="5"/>
        <v>0</v>
      </c>
      <c r="L109" s="115">
        <f t="shared" si="6"/>
        <v>0</v>
      </c>
      <c r="N109" s="112">
        <f t="shared" si="7"/>
        <v>0</v>
      </c>
      <c r="O109" s="113">
        <v>20</v>
      </c>
      <c r="P109" s="113" t="s">
        <v>154</v>
      </c>
      <c r="V109" s="116" t="s">
        <v>321</v>
      </c>
      <c r="W109" s="117">
        <v>0.78500000000000003</v>
      </c>
      <c r="X109" s="110" t="s">
        <v>383</v>
      </c>
      <c r="Y109" s="110" t="s">
        <v>381</v>
      </c>
      <c r="Z109" s="113" t="s">
        <v>323</v>
      </c>
      <c r="AB109" s="113">
        <v>1</v>
      </c>
      <c r="AC109" s="113" t="s">
        <v>157</v>
      </c>
      <c r="AJ109" s="86" t="s">
        <v>324</v>
      </c>
      <c r="AK109" s="86" t="s">
        <v>159</v>
      </c>
    </row>
    <row r="110" spans="1:37">
      <c r="A110" s="108">
        <v>60</v>
      </c>
      <c r="B110" s="109" t="s">
        <v>318</v>
      </c>
      <c r="C110" s="110" t="s">
        <v>384</v>
      </c>
      <c r="D110" s="111" t="s">
        <v>385</v>
      </c>
      <c r="E110" s="112">
        <v>4</v>
      </c>
      <c r="F110" s="113" t="s">
        <v>225</v>
      </c>
      <c r="H110" s="114">
        <f t="shared" si="4"/>
        <v>0</v>
      </c>
      <c r="J110" s="114">
        <f t="shared" si="5"/>
        <v>0</v>
      </c>
      <c r="L110" s="115">
        <f t="shared" si="6"/>
        <v>0</v>
      </c>
      <c r="N110" s="112">
        <f t="shared" si="7"/>
        <v>0</v>
      </c>
      <c r="O110" s="113">
        <v>20</v>
      </c>
      <c r="P110" s="113" t="s">
        <v>154</v>
      </c>
      <c r="V110" s="116" t="s">
        <v>321</v>
      </c>
      <c r="W110" s="117">
        <v>0.69599999999999995</v>
      </c>
      <c r="X110" s="110" t="s">
        <v>386</v>
      </c>
      <c r="Y110" s="110" t="s">
        <v>384</v>
      </c>
      <c r="Z110" s="113" t="s">
        <v>323</v>
      </c>
      <c r="AB110" s="113">
        <v>1</v>
      </c>
      <c r="AC110" s="113" t="s">
        <v>157</v>
      </c>
      <c r="AJ110" s="86" t="s">
        <v>324</v>
      </c>
      <c r="AK110" s="86" t="s">
        <v>159</v>
      </c>
    </row>
    <row r="111" spans="1:37">
      <c r="A111" s="108">
        <v>61</v>
      </c>
      <c r="B111" s="109" t="s">
        <v>318</v>
      </c>
      <c r="C111" s="110" t="s">
        <v>387</v>
      </c>
      <c r="D111" s="111" t="s">
        <v>388</v>
      </c>
      <c r="E111" s="112">
        <v>7</v>
      </c>
      <c r="F111" s="113" t="s">
        <v>225</v>
      </c>
      <c r="H111" s="114">
        <f t="shared" si="4"/>
        <v>0</v>
      </c>
      <c r="J111" s="114">
        <f t="shared" si="5"/>
        <v>0</v>
      </c>
      <c r="L111" s="115">
        <f t="shared" si="6"/>
        <v>0</v>
      </c>
      <c r="N111" s="112">
        <f t="shared" si="7"/>
        <v>0</v>
      </c>
      <c r="O111" s="113">
        <v>20</v>
      </c>
      <c r="P111" s="113" t="s">
        <v>154</v>
      </c>
      <c r="V111" s="116" t="s">
        <v>321</v>
      </c>
      <c r="W111" s="117">
        <v>1.8129999999999999</v>
      </c>
      <c r="X111" s="110" t="s">
        <v>389</v>
      </c>
      <c r="Y111" s="110" t="s">
        <v>387</v>
      </c>
      <c r="Z111" s="113" t="s">
        <v>323</v>
      </c>
      <c r="AB111" s="113">
        <v>1</v>
      </c>
      <c r="AC111" s="113" t="s">
        <v>157</v>
      </c>
      <c r="AJ111" s="86" t="s">
        <v>324</v>
      </c>
      <c r="AK111" s="86" t="s">
        <v>159</v>
      </c>
    </row>
    <row r="112" spans="1:37">
      <c r="A112" s="108">
        <v>62</v>
      </c>
      <c r="B112" s="109" t="s">
        <v>318</v>
      </c>
      <c r="C112" s="110" t="s">
        <v>390</v>
      </c>
      <c r="D112" s="111" t="s">
        <v>391</v>
      </c>
      <c r="E112" s="112">
        <v>2</v>
      </c>
      <c r="F112" s="113" t="s">
        <v>225</v>
      </c>
      <c r="H112" s="114">
        <f t="shared" si="4"/>
        <v>0</v>
      </c>
      <c r="J112" s="114">
        <f t="shared" si="5"/>
        <v>0</v>
      </c>
      <c r="L112" s="115">
        <f t="shared" si="6"/>
        <v>0</v>
      </c>
      <c r="M112" s="112">
        <v>4.0000000000000001E-3</v>
      </c>
      <c r="N112" s="112">
        <f t="shared" si="7"/>
        <v>8.0000000000000002E-3</v>
      </c>
      <c r="O112" s="113">
        <v>20</v>
      </c>
      <c r="P112" s="113" t="s">
        <v>154</v>
      </c>
      <c r="V112" s="116" t="s">
        <v>321</v>
      </c>
      <c r="W112" s="117">
        <v>0.89</v>
      </c>
      <c r="X112" s="110" t="s">
        <v>392</v>
      </c>
      <c r="Y112" s="110" t="s">
        <v>390</v>
      </c>
      <c r="Z112" s="113" t="s">
        <v>323</v>
      </c>
      <c r="AB112" s="113">
        <v>1</v>
      </c>
      <c r="AC112" s="113" t="s">
        <v>157</v>
      </c>
      <c r="AJ112" s="86" t="s">
        <v>324</v>
      </c>
      <c r="AK112" s="86" t="s">
        <v>159</v>
      </c>
    </row>
    <row r="113" spans="1:37">
      <c r="A113" s="108">
        <v>63</v>
      </c>
      <c r="B113" s="109" t="s">
        <v>318</v>
      </c>
      <c r="C113" s="110" t="s">
        <v>393</v>
      </c>
      <c r="D113" s="111" t="s">
        <v>394</v>
      </c>
      <c r="E113" s="112">
        <v>1</v>
      </c>
      <c r="F113" s="113" t="s">
        <v>225</v>
      </c>
      <c r="H113" s="114">
        <f t="shared" si="4"/>
        <v>0</v>
      </c>
      <c r="J113" s="114">
        <f t="shared" si="5"/>
        <v>0</v>
      </c>
      <c r="K113" s="115">
        <v>4.0099999999999997E-3</v>
      </c>
      <c r="L113" s="115">
        <f t="shared" si="6"/>
        <v>4.0099999999999997E-3</v>
      </c>
      <c r="N113" s="112">
        <f t="shared" si="7"/>
        <v>0</v>
      </c>
      <c r="O113" s="113">
        <v>20</v>
      </c>
      <c r="P113" s="113" t="s">
        <v>154</v>
      </c>
      <c r="V113" s="116" t="s">
        <v>321</v>
      </c>
      <c r="W113" s="117">
        <v>0.22700000000000001</v>
      </c>
      <c r="X113" s="110" t="s">
        <v>395</v>
      </c>
      <c r="Y113" s="110" t="s">
        <v>393</v>
      </c>
      <c r="Z113" s="113" t="s">
        <v>323</v>
      </c>
      <c r="AB113" s="113">
        <v>1</v>
      </c>
      <c r="AC113" s="113" t="s">
        <v>157</v>
      </c>
      <c r="AJ113" s="86" t="s">
        <v>324</v>
      </c>
      <c r="AK113" s="86" t="s">
        <v>159</v>
      </c>
    </row>
    <row r="114" spans="1:37">
      <c r="A114" s="108">
        <v>64</v>
      </c>
      <c r="B114" s="109" t="s">
        <v>318</v>
      </c>
      <c r="C114" s="110" t="s">
        <v>396</v>
      </c>
      <c r="D114" s="111" t="s">
        <v>397</v>
      </c>
      <c r="E114" s="112">
        <v>86</v>
      </c>
      <c r="F114" s="113" t="s">
        <v>237</v>
      </c>
      <c r="H114" s="114">
        <f t="shared" si="4"/>
        <v>0</v>
      </c>
      <c r="J114" s="114">
        <f t="shared" si="5"/>
        <v>0</v>
      </c>
      <c r="L114" s="115">
        <f t="shared" si="6"/>
        <v>0</v>
      </c>
      <c r="N114" s="112">
        <f t="shared" si="7"/>
        <v>0</v>
      </c>
      <c r="O114" s="113">
        <v>20</v>
      </c>
      <c r="P114" s="113" t="s">
        <v>154</v>
      </c>
      <c r="V114" s="116" t="s">
        <v>321</v>
      </c>
      <c r="W114" s="117">
        <v>4.1280000000000001</v>
      </c>
      <c r="X114" s="110" t="s">
        <v>398</v>
      </c>
      <c r="Y114" s="110" t="s">
        <v>396</v>
      </c>
      <c r="Z114" s="113" t="s">
        <v>323</v>
      </c>
      <c r="AB114" s="113">
        <v>1</v>
      </c>
      <c r="AC114" s="113" t="s">
        <v>157</v>
      </c>
      <c r="AJ114" s="86" t="s">
        <v>324</v>
      </c>
      <c r="AK114" s="86" t="s">
        <v>159</v>
      </c>
    </row>
    <row r="115" spans="1:37">
      <c r="A115" s="108">
        <v>65</v>
      </c>
      <c r="B115" s="109" t="s">
        <v>318</v>
      </c>
      <c r="C115" s="110" t="s">
        <v>399</v>
      </c>
      <c r="D115" s="111" t="s">
        <v>400</v>
      </c>
      <c r="E115" s="112">
        <v>35</v>
      </c>
      <c r="F115" s="113" t="s">
        <v>237</v>
      </c>
      <c r="H115" s="114">
        <f t="shared" si="4"/>
        <v>0</v>
      </c>
      <c r="J115" s="114">
        <f t="shared" si="5"/>
        <v>0</v>
      </c>
      <c r="L115" s="115">
        <f t="shared" si="6"/>
        <v>0</v>
      </c>
      <c r="N115" s="112">
        <f t="shared" si="7"/>
        <v>0</v>
      </c>
      <c r="O115" s="113">
        <v>20</v>
      </c>
      <c r="P115" s="113" t="s">
        <v>154</v>
      </c>
      <c r="V115" s="116" t="s">
        <v>321</v>
      </c>
      <c r="W115" s="117">
        <v>2.0649999999999999</v>
      </c>
      <c r="X115" s="110" t="s">
        <v>401</v>
      </c>
      <c r="Y115" s="110" t="s">
        <v>399</v>
      </c>
      <c r="Z115" s="113" t="s">
        <v>323</v>
      </c>
      <c r="AB115" s="113">
        <v>1</v>
      </c>
      <c r="AC115" s="113" t="s">
        <v>157</v>
      </c>
      <c r="AJ115" s="86" t="s">
        <v>324</v>
      </c>
      <c r="AK115" s="86" t="s">
        <v>159</v>
      </c>
    </row>
    <row r="116" spans="1:37">
      <c r="A116" s="108">
        <v>66</v>
      </c>
      <c r="B116" s="109" t="s">
        <v>318</v>
      </c>
      <c r="C116" s="110" t="s">
        <v>402</v>
      </c>
      <c r="D116" s="111" t="s">
        <v>403</v>
      </c>
      <c r="E116" s="112">
        <v>96</v>
      </c>
      <c r="F116" s="113" t="s">
        <v>237</v>
      </c>
      <c r="H116" s="114">
        <f t="shared" si="4"/>
        <v>0</v>
      </c>
      <c r="J116" s="114">
        <f t="shared" si="5"/>
        <v>0</v>
      </c>
      <c r="L116" s="115">
        <f t="shared" si="6"/>
        <v>0</v>
      </c>
      <c r="N116" s="112">
        <f t="shared" si="7"/>
        <v>0</v>
      </c>
      <c r="O116" s="113">
        <v>20</v>
      </c>
      <c r="P116" s="113" t="s">
        <v>154</v>
      </c>
      <c r="V116" s="116" t="s">
        <v>321</v>
      </c>
      <c r="W116" s="117">
        <v>5.6639999999999997</v>
      </c>
      <c r="X116" s="110" t="s">
        <v>404</v>
      </c>
      <c r="Y116" s="110" t="s">
        <v>402</v>
      </c>
      <c r="Z116" s="113" t="s">
        <v>323</v>
      </c>
      <c r="AB116" s="113">
        <v>1</v>
      </c>
      <c r="AC116" s="113" t="s">
        <v>157</v>
      </c>
      <c r="AJ116" s="86" t="s">
        <v>324</v>
      </c>
      <c r="AK116" s="86" t="s">
        <v>159</v>
      </c>
    </row>
    <row r="117" spans="1:37">
      <c r="A117" s="108">
        <v>67</v>
      </c>
      <c r="B117" s="109" t="s">
        <v>318</v>
      </c>
      <c r="C117" s="110" t="s">
        <v>405</v>
      </c>
      <c r="D117" s="111" t="s">
        <v>406</v>
      </c>
      <c r="E117" s="112">
        <v>4</v>
      </c>
      <c r="F117" s="113" t="s">
        <v>373</v>
      </c>
      <c r="H117" s="114">
        <f t="shared" si="4"/>
        <v>0</v>
      </c>
      <c r="J117" s="114">
        <f t="shared" si="5"/>
        <v>0</v>
      </c>
      <c r="L117" s="115">
        <f t="shared" si="6"/>
        <v>0</v>
      </c>
      <c r="N117" s="112">
        <f t="shared" si="7"/>
        <v>0</v>
      </c>
      <c r="O117" s="113">
        <v>20</v>
      </c>
      <c r="P117" s="113" t="s">
        <v>154</v>
      </c>
      <c r="V117" s="116" t="s">
        <v>321</v>
      </c>
      <c r="W117" s="117">
        <v>0.192</v>
      </c>
      <c r="X117" s="110" t="s">
        <v>407</v>
      </c>
      <c r="Y117" s="110" t="s">
        <v>405</v>
      </c>
      <c r="Z117" s="113" t="s">
        <v>323</v>
      </c>
      <c r="AB117" s="113">
        <v>1</v>
      </c>
      <c r="AC117" s="113" t="s">
        <v>157</v>
      </c>
      <c r="AJ117" s="86" t="s">
        <v>324</v>
      </c>
      <c r="AK117" s="86" t="s">
        <v>159</v>
      </c>
    </row>
    <row r="118" spans="1:37" ht="25.5">
      <c r="A118" s="108">
        <v>68</v>
      </c>
      <c r="B118" s="109" t="s">
        <v>318</v>
      </c>
      <c r="C118" s="110" t="s">
        <v>408</v>
      </c>
      <c r="D118" s="111" t="s">
        <v>409</v>
      </c>
      <c r="E118" s="112">
        <v>1</v>
      </c>
      <c r="F118" s="113" t="s">
        <v>373</v>
      </c>
      <c r="H118" s="114">
        <f t="shared" si="4"/>
        <v>0</v>
      </c>
      <c r="J118" s="114">
        <f t="shared" si="5"/>
        <v>0</v>
      </c>
      <c r="L118" s="115">
        <f t="shared" si="6"/>
        <v>0</v>
      </c>
      <c r="N118" s="112">
        <f t="shared" si="7"/>
        <v>0</v>
      </c>
      <c r="O118" s="113">
        <v>20</v>
      </c>
      <c r="P118" s="113" t="s">
        <v>154</v>
      </c>
      <c r="V118" s="116" t="s">
        <v>321</v>
      </c>
      <c r="W118" s="117">
        <v>4.8000000000000001E-2</v>
      </c>
      <c r="X118" s="110" t="s">
        <v>410</v>
      </c>
      <c r="Y118" s="110" t="s">
        <v>408</v>
      </c>
      <c r="Z118" s="113" t="s">
        <v>323</v>
      </c>
      <c r="AB118" s="113">
        <v>1</v>
      </c>
      <c r="AC118" s="113" t="s">
        <v>157</v>
      </c>
      <c r="AJ118" s="86" t="s">
        <v>324</v>
      </c>
      <c r="AK118" s="86" t="s">
        <v>159</v>
      </c>
    </row>
    <row r="119" spans="1:37">
      <c r="A119" s="108">
        <v>69</v>
      </c>
      <c r="B119" s="109" t="s">
        <v>318</v>
      </c>
      <c r="C119" s="110" t="s">
        <v>411</v>
      </c>
      <c r="D119" s="111" t="s">
        <v>412</v>
      </c>
      <c r="E119" s="112">
        <v>4</v>
      </c>
      <c r="F119" s="113" t="s">
        <v>373</v>
      </c>
      <c r="H119" s="114">
        <f t="shared" si="4"/>
        <v>0</v>
      </c>
      <c r="J119" s="114">
        <f t="shared" si="5"/>
        <v>0</v>
      </c>
      <c r="L119" s="115">
        <f t="shared" si="6"/>
        <v>0</v>
      </c>
      <c r="N119" s="112">
        <f t="shared" si="7"/>
        <v>0</v>
      </c>
      <c r="O119" s="113">
        <v>20</v>
      </c>
      <c r="P119" s="113" t="s">
        <v>154</v>
      </c>
      <c r="V119" s="116" t="s">
        <v>321</v>
      </c>
      <c r="W119" s="117">
        <v>0.192</v>
      </c>
      <c r="X119" s="110" t="s">
        <v>413</v>
      </c>
      <c r="Y119" s="110" t="s">
        <v>411</v>
      </c>
      <c r="Z119" s="113" t="s">
        <v>323</v>
      </c>
      <c r="AB119" s="113">
        <v>1</v>
      </c>
      <c r="AC119" s="113" t="s">
        <v>157</v>
      </c>
      <c r="AJ119" s="86" t="s">
        <v>324</v>
      </c>
      <c r="AK119" s="86" t="s">
        <v>159</v>
      </c>
    </row>
    <row r="120" spans="1:37">
      <c r="A120" s="108">
        <v>70</v>
      </c>
      <c r="B120" s="109" t="s">
        <v>318</v>
      </c>
      <c r="C120" s="110" t="s">
        <v>414</v>
      </c>
      <c r="D120" s="111" t="s">
        <v>415</v>
      </c>
      <c r="E120" s="112">
        <v>1</v>
      </c>
      <c r="F120" s="113" t="s">
        <v>373</v>
      </c>
      <c r="H120" s="114">
        <f t="shared" si="4"/>
        <v>0</v>
      </c>
      <c r="J120" s="114">
        <f t="shared" si="5"/>
        <v>0</v>
      </c>
      <c r="L120" s="115">
        <f t="shared" si="6"/>
        <v>0</v>
      </c>
      <c r="N120" s="112">
        <f t="shared" si="7"/>
        <v>0</v>
      </c>
      <c r="O120" s="113">
        <v>20</v>
      </c>
      <c r="P120" s="113" t="s">
        <v>154</v>
      </c>
      <c r="V120" s="116" t="s">
        <v>321</v>
      </c>
      <c r="W120" s="117">
        <v>4.8000000000000001E-2</v>
      </c>
      <c r="X120" s="110" t="s">
        <v>416</v>
      </c>
      <c r="Y120" s="110" t="s">
        <v>414</v>
      </c>
      <c r="Z120" s="113" t="s">
        <v>323</v>
      </c>
      <c r="AB120" s="113">
        <v>1</v>
      </c>
      <c r="AC120" s="113" t="s">
        <v>157</v>
      </c>
      <c r="AJ120" s="86" t="s">
        <v>324</v>
      </c>
      <c r="AK120" s="86" t="s">
        <v>159</v>
      </c>
    </row>
    <row r="121" spans="1:37">
      <c r="A121" s="108">
        <v>71</v>
      </c>
      <c r="B121" s="109" t="s">
        <v>318</v>
      </c>
      <c r="C121" s="110" t="s">
        <v>417</v>
      </c>
      <c r="D121" s="111" t="s">
        <v>418</v>
      </c>
      <c r="E121" s="112">
        <v>2</v>
      </c>
      <c r="F121" s="113" t="s">
        <v>225</v>
      </c>
      <c r="H121" s="114">
        <f t="shared" si="4"/>
        <v>0</v>
      </c>
      <c r="J121" s="114">
        <f t="shared" si="5"/>
        <v>0</v>
      </c>
      <c r="L121" s="115">
        <f t="shared" si="6"/>
        <v>0</v>
      </c>
      <c r="N121" s="112">
        <f t="shared" si="7"/>
        <v>0</v>
      </c>
      <c r="O121" s="113">
        <v>20</v>
      </c>
      <c r="P121" s="113" t="s">
        <v>154</v>
      </c>
      <c r="V121" s="116" t="s">
        <v>321</v>
      </c>
      <c r="W121" s="117">
        <v>0.41399999999999998</v>
      </c>
      <c r="X121" s="110" t="s">
        <v>419</v>
      </c>
      <c r="Y121" s="110" t="s">
        <v>417</v>
      </c>
      <c r="Z121" s="113" t="s">
        <v>323</v>
      </c>
      <c r="AB121" s="113">
        <v>1</v>
      </c>
      <c r="AC121" s="113" t="s">
        <v>157</v>
      </c>
      <c r="AJ121" s="86" t="s">
        <v>324</v>
      </c>
      <c r="AK121" s="86" t="s">
        <v>159</v>
      </c>
    </row>
    <row r="122" spans="1:37" ht="25.5">
      <c r="A122" s="108">
        <v>72</v>
      </c>
      <c r="B122" s="109" t="s">
        <v>318</v>
      </c>
      <c r="C122" s="110" t="s">
        <v>420</v>
      </c>
      <c r="D122" s="111" t="s">
        <v>421</v>
      </c>
      <c r="E122" s="112">
        <v>85.691000000000003</v>
      </c>
      <c r="F122" s="113" t="s">
        <v>59</v>
      </c>
      <c r="H122" s="114">
        <f t="shared" si="4"/>
        <v>0</v>
      </c>
      <c r="J122" s="114">
        <f t="shared" si="5"/>
        <v>0</v>
      </c>
      <c r="L122" s="115">
        <f t="shared" si="6"/>
        <v>0</v>
      </c>
      <c r="N122" s="112">
        <f t="shared" si="7"/>
        <v>0</v>
      </c>
      <c r="O122" s="113">
        <v>20</v>
      </c>
      <c r="P122" s="113" t="s">
        <v>154</v>
      </c>
      <c r="V122" s="116" t="s">
        <v>321</v>
      </c>
      <c r="X122" s="110" t="s">
        <v>422</v>
      </c>
      <c r="Y122" s="110" t="s">
        <v>420</v>
      </c>
      <c r="Z122" s="113" t="s">
        <v>423</v>
      </c>
      <c r="AB122" s="113">
        <v>1</v>
      </c>
      <c r="AC122" s="113" t="s">
        <v>157</v>
      </c>
      <c r="AJ122" s="86" t="s">
        <v>324</v>
      </c>
      <c r="AK122" s="86" t="s">
        <v>159</v>
      </c>
    </row>
    <row r="123" spans="1:37">
      <c r="D123" s="165" t="s">
        <v>424</v>
      </c>
      <c r="E123" s="166">
        <f>J123</f>
        <v>0</v>
      </c>
      <c r="H123" s="166">
        <f>SUM(H88:H122)</f>
        <v>0</v>
      </c>
      <c r="I123" s="166">
        <f>SUM(I88:I122)</f>
        <v>0</v>
      </c>
      <c r="J123" s="166">
        <f>SUM(J88:J122)</f>
        <v>0</v>
      </c>
      <c r="L123" s="167">
        <f>SUM(L88:L122)</f>
        <v>1.6056900000000001</v>
      </c>
      <c r="N123" s="168">
        <f>SUM(N88:N122)</f>
        <v>3.2000000000000001E-2</v>
      </c>
      <c r="W123" s="117">
        <f>SUM(W88:W122)</f>
        <v>216.60199999999998</v>
      </c>
    </row>
    <row r="125" spans="1:37">
      <c r="B125" s="110" t="s">
        <v>425</v>
      </c>
    </row>
    <row r="126" spans="1:37">
      <c r="A126" s="108">
        <v>73</v>
      </c>
      <c r="B126" s="109" t="s">
        <v>318</v>
      </c>
      <c r="C126" s="110" t="s">
        <v>426</v>
      </c>
      <c r="D126" s="111" t="s">
        <v>427</v>
      </c>
      <c r="E126" s="112">
        <v>1</v>
      </c>
      <c r="F126" s="113" t="s">
        <v>237</v>
      </c>
      <c r="H126" s="114">
        <f t="shared" ref="H126:H168" si="8">ROUND(E126*G126,2)</f>
        <v>0</v>
      </c>
      <c r="J126" s="114">
        <f t="shared" ref="J126:J168" si="9">ROUND(E126*G126,2)</f>
        <v>0</v>
      </c>
      <c r="K126" s="115">
        <v>3.2200000000000002E-3</v>
      </c>
      <c r="L126" s="115">
        <f t="shared" ref="L126:L168" si="10">E126*K126</f>
        <v>3.2200000000000002E-3</v>
      </c>
      <c r="N126" s="112">
        <f t="shared" ref="N126:N168" si="11">E126*M126</f>
        <v>0</v>
      </c>
      <c r="O126" s="113">
        <v>20</v>
      </c>
      <c r="P126" s="113" t="s">
        <v>154</v>
      </c>
      <c r="V126" s="116" t="s">
        <v>321</v>
      </c>
      <c r="W126" s="117">
        <v>0.98199999999999998</v>
      </c>
      <c r="X126" s="110" t="s">
        <v>428</v>
      </c>
      <c r="Y126" s="110" t="s">
        <v>426</v>
      </c>
      <c r="Z126" s="113" t="s">
        <v>323</v>
      </c>
      <c r="AB126" s="113">
        <v>1</v>
      </c>
      <c r="AC126" s="113" t="s">
        <v>157</v>
      </c>
      <c r="AJ126" s="86" t="s">
        <v>324</v>
      </c>
      <c r="AK126" s="86" t="s">
        <v>159</v>
      </c>
    </row>
    <row r="127" spans="1:37">
      <c r="A127" s="108">
        <v>74</v>
      </c>
      <c r="B127" s="109" t="s">
        <v>318</v>
      </c>
      <c r="C127" s="110" t="s">
        <v>429</v>
      </c>
      <c r="D127" s="111" t="s">
        <v>430</v>
      </c>
      <c r="E127" s="112">
        <v>27</v>
      </c>
      <c r="F127" s="113" t="s">
        <v>237</v>
      </c>
      <c r="H127" s="114">
        <f t="shared" si="8"/>
        <v>0</v>
      </c>
      <c r="J127" s="114">
        <f t="shared" si="9"/>
        <v>0</v>
      </c>
      <c r="K127" s="115">
        <v>3.9899999999999996E-3</v>
      </c>
      <c r="L127" s="115">
        <f t="shared" si="10"/>
        <v>0.10772999999999999</v>
      </c>
      <c r="N127" s="112">
        <f t="shared" si="11"/>
        <v>0</v>
      </c>
      <c r="O127" s="113">
        <v>20</v>
      </c>
      <c r="P127" s="113" t="s">
        <v>154</v>
      </c>
      <c r="V127" s="116" t="s">
        <v>321</v>
      </c>
      <c r="W127" s="117">
        <v>24.704999999999998</v>
      </c>
      <c r="X127" s="110" t="s">
        <v>431</v>
      </c>
      <c r="Y127" s="110" t="s">
        <v>429</v>
      </c>
      <c r="Z127" s="113" t="s">
        <v>323</v>
      </c>
      <c r="AB127" s="113">
        <v>1</v>
      </c>
      <c r="AC127" s="113" t="s">
        <v>157</v>
      </c>
      <c r="AJ127" s="86" t="s">
        <v>324</v>
      </c>
      <c r="AK127" s="86" t="s">
        <v>159</v>
      </c>
    </row>
    <row r="128" spans="1:37">
      <c r="A128" s="108">
        <v>75</v>
      </c>
      <c r="B128" s="109" t="s">
        <v>318</v>
      </c>
      <c r="C128" s="110" t="s">
        <v>432</v>
      </c>
      <c r="D128" s="111" t="s">
        <v>433</v>
      </c>
      <c r="E128" s="112">
        <v>25</v>
      </c>
      <c r="F128" s="113" t="s">
        <v>237</v>
      </c>
      <c r="H128" s="114">
        <f t="shared" si="8"/>
        <v>0</v>
      </c>
      <c r="J128" s="114">
        <f t="shared" si="9"/>
        <v>0</v>
      </c>
      <c r="L128" s="115">
        <f t="shared" si="10"/>
        <v>0</v>
      </c>
      <c r="M128" s="112">
        <v>2E-3</v>
      </c>
      <c r="N128" s="112">
        <f t="shared" si="11"/>
        <v>0.05</v>
      </c>
      <c r="O128" s="113">
        <v>20</v>
      </c>
      <c r="P128" s="113" t="s">
        <v>154</v>
      </c>
      <c r="V128" s="116" t="s">
        <v>321</v>
      </c>
      <c r="W128" s="117">
        <v>4.3250000000000002</v>
      </c>
      <c r="X128" s="110" t="s">
        <v>434</v>
      </c>
      <c r="Y128" s="110" t="s">
        <v>432</v>
      </c>
      <c r="Z128" s="113" t="s">
        <v>323</v>
      </c>
      <c r="AB128" s="113">
        <v>1</v>
      </c>
      <c r="AC128" s="113" t="s">
        <v>157</v>
      </c>
      <c r="AJ128" s="86" t="s">
        <v>324</v>
      </c>
      <c r="AK128" s="86" t="s">
        <v>159</v>
      </c>
    </row>
    <row r="129" spans="1:37">
      <c r="A129" s="108">
        <v>76</v>
      </c>
      <c r="B129" s="109" t="s">
        <v>318</v>
      </c>
      <c r="C129" s="110" t="s">
        <v>435</v>
      </c>
      <c r="D129" s="111" t="s">
        <v>436</v>
      </c>
      <c r="E129" s="112">
        <v>6</v>
      </c>
      <c r="F129" s="113" t="s">
        <v>225</v>
      </c>
      <c r="H129" s="114">
        <f t="shared" si="8"/>
        <v>0</v>
      </c>
      <c r="J129" s="114">
        <f t="shared" si="9"/>
        <v>0</v>
      </c>
      <c r="L129" s="115">
        <f t="shared" si="10"/>
        <v>0</v>
      </c>
      <c r="N129" s="112">
        <f t="shared" si="11"/>
        <v>0</v>
      </c>
      <c r="O129" s="113">
        <v>20</v>
      </c>
      <c r="P129" s="113" t="s">
        <v>154</v>
      </c>
      <c r="V129" s="116" t="s">
        <v>321</v>
      </c>
      <c r="W129" s="117">
        <v>0.68400000000000005</v>
      </c>
      <c r="X129" s="110" t="s">
        <v>437</v>
      </c>
      <c r="Y129" s="110" t="s">
        <v>435</v>
      </c>
      <c r="Z129" s="113" t="s">
        <v>323</v>
      </c>
      <c r="AB129" s="113">
        <v>1</v>
      </c>
      <c r="AC129" s="113" t="s">
        <v>157</v>
      </c>
      <c r="AJ129" s="86" t="s">
        <v>324</v>
      </c>
      <c r="AK129" s="86" t="s">
        <v>159</v>
      </c>
    </row>
    <row r="130" spans="1:37" ht="25.5">
      <c r="A130" s="108">
        <v>77</v>
      </c>
      <c r="B130" s="109" t="s">
        <v>318</v>
      </c>
      <c r="C130" s="110" t="s">
        <v>438</v>
      </c>
      <c r="D130" s="111" t="s">
        <v>439</v>
      </c>
      <c r="E130" s="112">
        <v>1</v>
      </c>
      <c r="F130" s="113" t="s">
        <v>440</v>
      </c>
      <c r="H130" s="114">
        <f t="shared" si="8"/>
        <v>0</v>
      </c>
      <c r="J130" s="114">
        <f t="shared" si="9"/>
        <v>0</v>
      </c>
      <c r="K130" s="115">
        <v>3.79E-3</v>
      </c>
      <c r="L130" s="115">
        <f t="shared" si="10"/>
        <v>3.79E-3</v>
      </c>
      <c r="N130" s="112">
        <f t="shared" si="11"/>
        <v>0</v>
      </c>
      <c r="O130" s="113">
        <v>20</v>
      </c>
      <c r="P130" s="113" t="s">
        <v>154</v>
      </c>
      <c r="V130" s="116" t="s">
        <v>321</v>
      </c>
      <c r="W130" s="117">
        <v>1.1519999999999999</v>
      </c>
      <c r="X130" s="110" t="s">
        <v>441</v>
      </c>
      <c r="Y130" s="110" t="s">
        <v>438</v>
      </c>
      <c r="Z130" s="113" t="s">
        <v>323</v>
      </c>
      <c r="AB130" s="113">
        <v>1</v>
      </c>
      <c r="AC130" s="113" t="s">
        <v>157</v>
      </c>
      <c r="AJ130" s="86" t="s">
        <v>324</v>
      </c>
      <c r="AK130" s="86" t="s">
        <v>159</v>
      </c>
    </row>
    <row r="131" spans="1:37" ht="25.5">
      <c r="A131" s="108">
        <v>78</v>
      </c>
      <c r="B131" s="109" t="s">
        <v>318</v>
      </c>
      <c r="C131" s="110" t="s">
        <v>442</v>
      </c>
      <c r="D131" s="111" t="s">
        <v>443</v>
      </c>
      <c r="E131" s="112">
        <v>3</v>
      </c>
      <c r="F131" s="113" t="s">
        <v>440</v>
      </c>
      <c r="H131" s="114">
        <f t="shared" si="8"/>
        <v>0</v>
      </c>
      <c r="J131" s="114">
        <f t="shared" si="9"/>
        <v>0</v>
      </c>
      <c r="K131" s="115">
        <v>8.2100000000000003E-3</v>
      </c>
      <c r="L131" s="115">
        <f t="shared" si="10"/>
        <v>2.4629999999999999E-2</v>
      </c>
      <c r="N131" s="112">
        <f t="shared" si="11"/>
        <v>0</v>
      </c>
      <c r="O131" s="113">
        <v>20</v>
      </c>
      <c r="P131" s="113" t="s">
        <v>154</v>
      </c>
      <c r="V131" s="116" t="s">
        <v>321</v>
      </c>
      <c r="W131" s="117">
        <v>6.3959999999999999</v>
      </c>
      <c r="X131" s="110" t="s">
        <v>444</v>
      </c>
      <c r="Y131" s="110" t="s">
        <v>442</v>
      </c>
      <c r="Z131" s="113" t="s">
        <v>323</v>
      </c>
      <c r="AB131" s="113">
        <v>1</v>
      </c>
      <c r="AC131" s="113" t="s">
        <v>157</v>
      </c>
      <c r="AJ131" s="86" t="s">
        <v>324</v>
      </c>
      <c r="AK131" s="86" t="s">
        <v>159</v>
      </c>
    </row>
    <row r="132" spans="1:37" ht="25.5">
      <c r="A132" s="108">
        <v>79</v>
      </c>
      <c r="B132" s="109" t="s">
        <v>318</v>
      </c>
      <c r="C132" s="110" t="s">
        <v>445</v>
      </c>
      <c r="D132" s="111" t="s">
        <v>446</v>
      </c>
      <c r="E132" s="112">
        <v>1</v>
      </c>
      <c r="F132" s="113" t="s">
        <v>225</v>
      </c>
      <c r="H132" s="114">
        <f t="shared" si="8"/>
        <v>0</v>
      </c>
      <c r="J132" s="114">
        <f t="shared" si="9"/>
        <v>0</v>
      </c>
      <c r="K132" s="115">
        <v>5.4000000000000001E-4</v>
      </c>
      <c r="L132" s="115">
        <f t="shared" si="10"/>
        <v>5.4000000000000001E-4</v>
      </c>
      <c r="N132" s="112">
        <f t="shared" si="11"/>
        <v>0</v>
      </c>
      <c r="O132" s="113">
        <v>20</v>
      </c>
      <c r="P132" s="113" t="s">
        <v>154</v>
      </c>
      <c r="V132" s="116" t="s">
        <v>321</v>
      </c>
      <c r="W132" s="117">
        <v>0.67800000000000005</v>
      </c>
      <c r="X132" s="110" t="s">
        <v>447</v>
      </c>
      <c r="Y132" s="110" t="s">
        <v>445</v>
      </c>
      <c r="Z132" s="113" t="s">
        <v>323</v>
      </c>
      <c r="AB132" s="113">
        <v>1</v>
      </c>
      <c r="AC132" s="113" t="s">
        <v>157</v>
      </c>
      <c r="AJ132" s="86" t="s">
        <v>324</v>
      </c>
      <c r="AK132" s="86" t="s">
        <v>159</v>
      </c>
    </row>
    <row r="133" spans="1:37" ht="25.5">
      <c r="A133" s="108">
        <v>80</v>
      </c>
      <c r="B133" s="109" t="s">
        <v>318</v>
      </c>
      <c r="C133" s="110" t="s">
        <v>448</v>
      </c>
      <c r="D133" s="111" t="s">
        <v>449</v>
      </c>
      <c r="E133" s="112">
        <v>3</v>
      </c>
      <c r="F133" s="113" t="s">
        <v>225</v>
      </c>
      <c r="H133" s="114">
        <f t="shared" si="8"/>
        <v>0</v>
      </c>
      <c r="J133" s="114">
        <f t="shared" si="9"/>
        <v>0</v>
      </c>
      <c r="K133" s="115">
        <v>1.5200000000000001E-3</v>
      </c>
      <c r="L133" s="115">
        <f t="shared" si="10"/>
        <v>4.5599999999999998E-3</v>
      </c>
      <c r="N133" s="112">
        <f t="shared" si="11"/>
        <v>0</v>
      </c>
      <c r="O133" s="113">
        <v>20</v>
      </c>
      <c r="P133" s="113" t="s">
        <v>154</v>
      </c>
      <c r="V133" s="116" t="s">
        <v>321</v>
      </c>
      <c r="W133" s="117">
        <v>3.504</v>
      </c>
      <c r="X133" s="110" t="s">
        <v>450</v>
      </c>
      <c r="Y133" s="110" t="s">
        <v>448</v>
      </c>
      <c r="Z133" s="113" t="s">
        <v>323</v>
      </c>
      <c r="AB133" s="113">
        <v>1</v>
      </c>
      <c r="AC133" s="113" t="s">
        <v>157</v>
      </c>
      <c r="AJ133" s="86" t="s">
        <v>324</v>
      </c>
      <c r="AK133" s="86" t="s">
        <v>159</v>
      </c>
    </row>
    <row r="134" spans="1:37">
      <c r="A134" s="108">
        <v>81</v>
      </c>
      <c r="B134" s="109" t="s">
        <v>318</v>
      </c>
      <c r="C134" s="110" t="s">
        <v>451</v>
      </c>
      <c r="D134" s="111" t="s">
        <v>452</v>
      </c>
      <c r="E134" s="112">
        <v>77</v>
      </c>
      <c r="F134" s="113" t="s">
        <v>237</v>
      </c>
      <c r="H134" s="114">
        <f t="shared" si="8"/>
        <v>0</v>
      </c>
      <c r="J134" s="114">
        <f t="shared" si="9"/>
        <v>0</v>
      </c>
      <c r="K134" s="115">
        <v>4.2199999999999998E-3</v>
      </c>
      <c r="L134" s="115">
        <f t="shared" si="10"/>
        <v>0.32494000000000001</v>
      </c>
      <c r="N134" s="112">
        <f t="shared" si="11"/>
        <v>0</v>
      </c>
      <c r="O134" s="113">
        <v>20</v>
      </c>
      <c r="P134" s="113" t="s">
        <v>154</v>
      </c>
      <c r="V134" s="116" t="s">
        <v>321</v>
      </c>
      <c r="W134" s="117">
        <v>42.811999999999998</v>
      </c>
      <c r="X134" s="110" t="s">
        <v>453</v>
      </c>
      <c r="Y134" s="110" t="s">
        <v>451</v>
      </c>
      <c r="Z134" s="113" t="s">
        <v>355</v>
      </c>
      <c r="AB134" s="113">
        <v>1</v>
      </c>
      <c r="AC134" s="113" t="s">
        <v>157</v>
      </c>
      <c r="AJ134" s="86" t="s">
        <v>324</v>
      </c>
      <c r="AK134" s="86" t="s">
        <v>159</v>
      </c>
    </row>
    <row r="135" spans="1:37">
      <c r="A135" s="108">
        <v>82</v>
      </c>
      <c r="B135" s="109" t="s">
        <v>318</v>
      </c>
      <c r="C135" s="110" t="s">
        <v>454</v>
      </c>
      <c r="D135" s="111" t="s">
        <v>455</v>
      </c>
      <c r="E135" s="112">
        <v>127</v>
      </c>
      <c r="F135" s="113" t="s">
        <v>237</v>
      </c>
      <c r="H135" s="114">
        <f t="shared" si="8"/>
        <v>0</v>
      </c>
      <c r="J135" s="114">
        <f t="shared" si="9"/>
        <v>0</v>
      </c>
      <c r="K135" s="115">
        <v>4.2199999999999998E-3</v>
      </c>
      <c r="L135" s="115">
        <f t="shared" si="10"/>
        <v>0.53593999999999997</v>
      </c>
      <c r="N135" s="112">
        <f t="shared" si="11"/>
        <v>0</v>
      </c>
      <c r="O135" s="113">
        <v>20</v>
      </c>
      <c r="P135" s="113" t="s">
        <v>154</v>
      </c>
      <c r="V135" s="116" t="s">
        <v>321</v>
      </c>
      <c r="W135" s="117">
        <v>70.611999999999995</v>
      </c>
      <c r="X135" s="110" t="s">
        <v>456</v>
      </c>
      <c r="Y135" s="110" t="s">
        <v>454</v>
      </c>
      <c r="Z135" s="113" t="s">
        <v>355</v>
      </c>
      <c r="AB135" s="113">
        <v>1</v>
      </c>
      <c r="AC135" s="113" t="s">
        <v>157</v>
      </c>
      <c r="AJ135" s="86" t="s">
        <v>324</v>
      </c>
      <c r="AK135" s="86" t="s">
        <v>159</v>
      </c>
    </row>
    <row r="136" spans="1:37">
      <c r="A136" s="108">
        <v>83</v>
      </c>
      <c r="B136" s="109" t="s">
        <v>318</v>
      </c>
      <c r="C136" s="110" t="s">
        <v>457</v>
      </c>
      <c r="D136" s="111" t="s">
        <v>458</v>
      </c>
      <c r="E136" s="112">
        <v>68</v>
      </c>
      <c r="F136" s="113" t="s">
        <v>237</v>
      </c>
      <c r="H136" s="114">
        <f t="shared" si="8"/>
        <v>0</v>
      </c>
      <c r="J136" s="114">
        <f t="shared" si="9"/>
        <v>0</v>
      </c>
      <c r="K136" s="115">
        <v>4.2199999999999998E-3</v>
      </c>
      <c r="L136" s="115">
        <f t="shared" si="10"/>
        <v>0.28695999999999999</v>
      </c>
      <c r="N136" s="112">
        <f t="shared" si="11"/>
        <v>0</v>
      </c>
      <c r="O136" s="113">
        <v>20</v>
      </c>
      <c r="P136" s="113" t="s">
        <v>154</v>
      </c>
      <c r="V136" s="116" t="s">
        <v>321</v>
      </c>
      <c r="W136" s="117">
        <v>37.808</v>
      </c>
      <c r="X136" s="110" t="s">
        <v>459</v>
      </c>
      <c r="Y136" s="110" t="s">
        <v>457</v>
      </c>
      <c r="Z136" s="113" t="s">
        <v>355</v>
      </c>
      <c r="AB136" s="113">
        <v>1</v>
      </c>
      <c r="AC136" s="113" t="s">
        <v>157</v>
      </c>
      <c r="AJ136" s="86" t="s">
        <v>324</v>
      </c>
      <c r="AK136" s="86" t="s">
        <v>159</v>
      </c>
    </row>
    <row r="137" spans="1:37">
      <c r="A137" s="108">
        <v>84</v>
      </c>
      <c r="B137" s="109" t="s">
        <v>318</v>
      </c>
      <c r="C137" s="110" t="s">
        <v>460</v>
      </c>
      <c r="D137" s="111" t="s">
        <v>461</v>
      </c>
      <c r="E137" s="112">
        <v>40</v>
      </c>
      <c r="F137" s="113" t="s">
        <v>237</v>
      </c>
      <c r="H137" s="114">
        <f t="shared" si="8"/>
        <v>0</v>
      </c>
      <c r="J137" s="114">
        <f t="shared" si="9"/>
        <v>0</v>
      </c>
      <c r="K137" s="115">
        <v>4.2199999999999998E-3</v>
      </c>
      <c r="L137" s="115">
        <f t="shared" si="10"/>
        <v>0.16880000000000001</v>
      </c>
      <c r="N137" s="112">
        <f t="shared" si="11"/>
        <v>0</v>
      </c>
      <c r="O137" s="113">
        <v>20</v>
      </c>
      <c r="P137" s="113" t="s">
        <v>154</v>
      </c>
      <c r="V137" s="116" t="s">
        <v>321</v>
      </c>
      <c r="W137" s="117">
        <v>22.24</v>
      </c>
      <c r="X137" s="110" t="s">
        <v>462</v>
      </c>
      <c r="Y137" s="110" t="s">
        <v>460</v>
      </c>
      <c r="Z137" s="113" t="s">
        <v>355</v>
      </c>
      <c r="AB137" s="113">
        <v>1</v>
      </c>
      <c r="AC137" s="113" t="s">
        <v>157</v>
      </c>
      <c r="AJ137" s="86" t="s">
        <v>324</v>
      </c>
      <c r="AK137" s="86" t="s">
        <v>159</v>
      </c>
    </row>
    <row r="138" spans="1:37">
      <c r="A138" s="108">
        <v>85</v>
      </c>
      <c r="B138" s="109" t="s">
        <v>318</v>
      </c>
      <c r="C138" s="110" t="s">
        <v>463</v>
      </c>
      <c r="D138" s="111" t="s">
        <v>464</v>
      </c>
      <c r="E138" s="112">
        <v>25</v>
      </c>
      <c r="F138" s="113" t="s">
        <v>237</v>
      </c>
      <c r="H138" s="114">
        <f t="shared" si="8"/>
        <v>0</v>
      </c>
      <c r="J138" s="114">
        <f t="shared" si="9"/>
        <v>0</v>
      </c>
      <c r="L138" s="115">
        <f t="shared" si="10"/>
        <v>0</v>
      </c>
      <c r="N138" s="112">
        <f t="shared" si="11"/>
        <v>0</v>
      </c>
      <c r="O138" s="113">
        <v>20</v>
      </c>
      <c r="P138" s="113" t="s">
        <v>154</v>
      </c>
      <c r="V138" s="116" t="s">
        <v>321</v>
      </c>
      <c r="W138" s="117">
        <v>1.8</v>
      </c>
      <c r="X138" s="110" t="s">
        <v>465</v>
      </c>
      <c r="Y138" s="110" t="s">
        <v>463</v>
      </c>
      <c r="Z138" s="113" t="s">
        <v>323</v>
      </c>
      <c r="AB138" s="113">
        <v>1</v>
      </c>
      <c r="AC138" s="113" t="s">
        <v>157</v>
      </c>
      <c r="AJ138" s="86" t="s">
        <v>324</v>
      </c>
      <c r="AK138" s="86" t="s">
        <v>159</v>
      </c>
    </row>
    <row r="139" spans="1:37">
      <c r="A139" s="108">
        <v>86</v>
      </c>
      <c r="B139" s="109" t="s">
        <v>318</v>
      </c>
      <c r="C139" s="110" t="s">
        <v>466</v>
      </c>
      <c r="D139" s="111" t="s">
        <v>467</v>
      </c>
      <c r="E139" s="112">
        <v>44</v>
      </c>
      <c r="F139" s="113" t="s">
        <v>237</v>
      </c>
      <c r="H139" s="114">
        <f t="shared" si="8"/>
        <v>0</v>
      </c>
      <c r="J139" s="114">
        <f t="shared" si="9"/>
        <v>0</v>
      </c>
      <c r="K139" s="115">
        <v>5.0000000000000002E-5</v>
      </c>
      <c r="L139" s="115">
        <f t="shared" si="10"/>
        <v>2.2000000000000001E-3</v>
      </c>
      <c r="N139" s="112">
        <f t="shared" si="11"/>
        <v>0</v>
      </c>
      <c r="O139" s="113">
        <v>20</v>
      </c>
      <c r="P139" s="113" t="s">
        <v>154</v>
      </c>
      <c r="V139" s="116" t="s">
        <v>321</v>
      </c>
      <c r="W139" s="117">
        <v>2.1560000000000001</v>
      </c>
      <c r="X139" s="110" t="s">
        <v>468</v>
      </c>
      <c r="Y139" s="110" t="s">
        <v>466</v>
      </c>
      <c r="Z139" s="113" t="s">
        <v>323</v>
      </c>
      <c r="AB139" s="113">
        <v>1</v>
      </c>
      <c r="AC139" s="113" t="s">
        <v>157</v>
      </c>
      <c r="AJ139" s="86" t="s">
        <v>324</v>
      </c>
      <c r="AK139" s="86" t="s">
        <v>159</v>
      </c>
    </row>
    <row r="140" spans="1:37">
      <c r="A140" s="108">
        <v>87</v>
      </c>
      <c r="B140" s="109" t="s">
        <v>318</v>
      </c>
      <c r="C140" s="110" t="s">
        <v>469</v>
      </c>
      <c r="D140" s="111" t="s">
        <v>470</v>
      </c>
      <c r="E140" s="112">
        <v>38</v>
      </c>
      <c r="F140" s="113" t="s">
        <v>237</v>
      </c>
      <c r="H140" s="114">
        <f t="shared" si="8"/>
        <v>0</v>
      </c>
      <c r="J140" s="114">
        <f t="shared" si="9"/>
        <v>0</v>
      </c>
      <c r="K140" s="115">
        <v>9.0000000000000006E-5</v>
      </c>
      <c r="L140" s="115">
        <f t="shared" si="10"/>
        <v>3.4200000000000003E-3</v>
      </c>
      <c r="N140" s="112">
        <f t="shared" si="11"/>
        <v>0</v>
      </c>
      <c r="O140" s="113">
        <v>20</v>
      </c>
      <c r="P140" s="113" t="s">
        <v>154</v>
      </c>
      <c r="V140" s="116" t="s">
        <v>321</v>
      </c>
      <c r="W140" s="117">
        <v>1.9379999999999999</v>
      </c>
      <c r="X140" s="110" t="s">
        <v>471</v>
      </c>
      <c r="Y140" s="110" t="s">
        <v>469</v>
      </c>
      <c r="Z140" s="113" t="s">
        <v>323</v>
      </c>
      <c r="AB140" s="113">
        <v>1</v>
      </c>
      <c r="AC140" s="113" t="s">
        <v>157</v>
      </c>
      <c r="AJ140" s="86" t="s">
        <v>324</v>
      </c>
      <c r="AK140" s="86" t="s">
        <v>159</v>
      </c>
    </row>
    <row r="141" spans="1:37">
      <c r="A141" s="108">
        <v>88</v>
      </c>
      <c r="B141" s="109" t="s">
        <v>318</v>
      </c>
      <c r="C141" s="110" t="s">
        <v>472</v>
      </c>
      <c r="D141" s="111" t="s">
        <v>473</v>
      </c>
      <c r="E141" s="112">
        <v>58</v>
      </c>
      <c r="F141" s="113" t="s">
        <v>237</v>
      </c>
      <c r="H141" s="114">
        <f t="shared" si="8"/>
        <v>0</v>
      </c>
      <c r="J141" s="114">
        <f t="shared" si="9"/>
        <v>0</v>
      </c>
      <c r="K141" s="115">
        <v>6.0000000000000002E-5</v>
      </c>
      <c r="L141" s="115">
        <f t="shared" si="10"/>
        <v>3.48E-3</v>
      </c>
      <c r="N141" s="112">
        <f t="shared" si="11"/>
        <v>0</v>
      </c>
      <c r="O141" s="113">
        <v>20</v>
      </c>
      <c r="P141" s="113" t="s">
        <v>154</v>
      </c>
      <c r="V141" s="116" t="s">
        <v>321</v>
      </c>
      <c r="W141" s="117">
        <v>3.0739999999999998</v>
      </c>
      <c r="X141" s="110" t="s">
        <v>474</v>
      </c>
      <c r="Y141" s="110" t="s">
        <v>472</v>
      </c>
      <c r="Z141" s="113" t="s">
        <v>323</v>
      </c>
      <c r="AB141" s="113">
        <v>1</v>
      </c>
      <c r="AC141" s="113" t="s">
        <v>157</v>
      </c>
      <c r="AJ141" s="86" t="s">
        <v>324</v>
      </c>
      <c r="AK141" s="86" t="s">
        <v>159</v>
      </c>
    </row>
    <row r="142" spans="1:37">
      <c r="A142" s="108">
        <v>89</v>
      </c>
      <c r="B142" s="109" t="s">
        <v>318</v>
      </c>
      <c r="C142" s="110" t="s">
        <v>475</v>
      </c>
      <c r="D142" s="111" t="s">
        <v>476</v>
      </c>
      <c r="E142" s="112">
        <v>20</v>
      </c>
      <c r="F142" s="113" t="s">
        <v>237</v>
      </c>
      <c r="H142" s="114">
        <f t="shared" si="8"/>
        <v>0</v>
      </c>
      <c r="J142" s="114">
        <f t="shared" si="9"/>
        <v>0</v>
      </c>
      <c r="K142" s="115">
        <v>6.9999999999999994E-5</v>
      </c>
      <c r="L142" s="115">
        <f t="shared" si="10"/>
        <v>1.3999999999999998E-3</v>
      </c>
      <c r="N142" s="112">
        <f t="shared" si="11"/>
        <v>0</v>
      </c>
      <c r="O142" s="113">
        <v>20</v>
      </c>
      <c r="P142" s="113" t="s">
        <v>154</v>
      </c>
      <c r="V142" s="116" t="s">
        <v>321</v>
      </c>
      <c r="W142" s="117">
        <v>1.1000000000000001</v>
      </c>
      <c r="X142" s="110" t="s">
        <v>477</v>
      </c>
      <c r="Y142" s="110" t="s">
        <v>475</v>
      </c>
      <c r="Z142" s="113" t="s">
        <v>323</v>
      </c>
      <c r="AB142" s="113">
        <v>1</v>
      </c>
      <c r="AC142" s="113" t="s">
        <v>157</v>
      </c>
      <c r="AJ142" s="86" t="s">
        <v>324</v>
      </c>
      <c r="AK142" s="86" t="s">
        <v>159</v>
      </c>
    </row>
    <row r="143" spans="1:37">
      <c r="A143" s="108">
        <v>90</v>
      </c>
      <c r="B143" s="109" t="s">
        <v>318</v>
      </c>
      <c r="C143" s="110" t="s">
        <v>478</v>
      </c>
      <c r="D143" s="111" t="s">
        <v>479</v>
      </c>
      <c r="E143" s="112">
        <v>33</v>
      </c>
      <c r="F143" s="113" t="s">
        <v>237</v>
      </c>
      <c r="H143" s="114">
        <f t="shared" si="8"/>
        <v>0</v>
      </c>
      <c r="J143" s="114">
        <f t="shared" si="9"/>
        <v>0</v>
      </c>
      <c r="K143" s="115">
        <v>6.0000000000000002E-5</v>
      </c>
      <c r="L143" s="115">
        <f t="shared" si="10"/>
        <v>1.98E-3</v>
      </c>
      <c r="N143" s="112">
        <f t="shared" si="11"/>
        <v>0</v>
      </c>
      <c r="O143" s="113">
        <v>20</v>
      </c>
      <c r="P143" s="113" t="s">
        <v>154</v>
      </c>
      <c r="V143" s="116" t="s">
        <v>321</v>
      </c>
      <c r="W143" s="117">
        <v>1.7490000000000001</v>
      </c>
      <c r="X143" s="110" t="s">
        <v>480</v>
      </c>
      <c r="Y143" s="110" t="s">
        <v>478</v>
      </c>
      <c r="Z143" s="113" t="s">
        <v>323</v>
      </c>
      <c r="AB143" s="113">
        <v>1</v>
      </c>
      <c r="AC143" s="113" t="s">
        <v>157</v>
      </c>
      <c r="AJ143" s="86" t="s">
        <v>324</v>
      </c>
      <c r="AK143" s="86" t="s">
        <v>159</v>
      </c>
    </row>
    <row r="144" spans="1:37">
      <c r="A144" s="108">
        <v>91</v>
      </c>
      <c r="B144" s="109" t="s">
        <v>318</v>
      </c>
      <c r="C144" s="110" t="s">
        <v>481</v>
      </c>
      <c r="D144" s="111" t="s">
        <v>482</v>
      </c>
      <c r="E144" s="112">
        <v>89</v>
      </c>
      <c r="F144" s="113" t="s">
        <v>237</v>
      </c>
      <c r="H144" s="114">
        <f t="shared" si="8"/>
        <v>0</v>
      </c>
      <c r="J144" s="114">
        <f t="shared" si="9"/>
        <v>0</v>
      </c>
      <c r="K144" s="115">
        <v>6.0000000000000002E-5</v>
      </c>
      <c r="L144" s="115">
        <f t="shared" si="10"/>
        <v>5.3400000000000001E-3</v>
      </c>
      <c r="N144" s="112">
        <f t="shared" si="11"/>
        <v>0</v>
      </c>
      <c r="O144" s="113">
        <v>20</v>
      </c>
      <c r="P144" s="113" t="s">
        <v>154</v>
      </c>
      <c r="V144" s="116" t="s">
        <v>321</v>
      </c>
      <c r="W144" s="117">
        <v>4.7169999999999996</v>
      </c>
      <c r="X144" s="110" t="s">
        <v>483</v>
      </c>
      <c r="Y144" s="110" t="s">
        <v>481</v>
      </c>
      <c r="Z144" s="113" t="s">
        <v>323</v>
      </c>
      <c r="AB144" s="113">
        <v>1</v>
      </c>
      <c r="AC144" s="113" t="s">
        <v>157</v>
      </c>
      <c r="AJ144" s="86" t="s">
        <v>324</v>
      </c>
      <c r="AK144" s="86" t="s">
        <v>159</v>
      </c>
    </row>
    <row r="145" spans="1:37">
      <c r="A145" s="108">
        <v>92</v>
      </c>
      <c r="B145" s="109" t="s">
        <v>318</v>
      </c>
      <c r="C145" s="110" t="s">
        <v>484</v>
      </c>
      <c r="D145" s="111" t="s">
        <v>485</v>
      </c>
      <c r="E145" s="112">
        <v>34</v>
      </c>
      <c r="F145" s="113" t="s">
        <v>237</v>
      </c>
      <c r="H145" s="114">
        <f t="shared" si="8"/>
        <v>0</v>
      </c>
      <c r="J145" s="114">
        <f t="shared" si="9"/>
        <v>0</v>
      </c>
      <c r="K145" s="115">
        <v>6.0000000000000002E-5</v>
      </c>
      <c r="L145" s="115">
        <f t="shared" si="10"/>
        <v>2.0400000000000001E-3</v>
      </c>
      <c r="N145" s="112">
        <f t="shared" si="11"/>
        <v>0</v>
      </c>
      <c r="O145" s="113">
        <v>20</v>
      </c>
      <c r="P145" s="113" t="s">
        <v>154</v>
      </c>
      <c r="V145" s="116" t="s">
        <v>321</v>
      </c>
      <c r="W145" s="117">
        <v>1.802</v>
      </c>
      <c r="X145" s="110" t="s">
        <v>486</v>
      </c>
      <c r="Y145" s="110" t="s">
        <v>484</v>
      </c>
      <c r="Z145" s="113" t="s">
        <v>323</v>
      </c>
      <c r="AB145" s="113">
        <v>1</v>
      </c>
      <c r="AC145" s="113" t="s">
        <v>157</v>
      </c>
      <c r="AJ145" s="86" t="s">
        <v>324</v>
      </c>
      <c r="AK145" s="86" t="s">
        <v>159</v>
      </c>
    </row>
    <row r="146" spans="1:37">
      <c r="A146" s="108">
        <v>93</v>
      </c>
      <c r="B146" s="109" t="s">
        <v>318</v>
      </c>
      <c r="C146" s="110" t="s">
        <v>487</v>
      </c>
      <c r="D146" s="111" t="s">
        <v>488</v>
      </c>
      <c r="E146" s="112">
        <v>20</v>
      </c>
      <c r="F146" s="113" t="s">
        <v>237</v>
      </c>
      <c r="H146" s="114">
        <f t="shared" si="8"/>
        <v>0</v>
      </c>
      <c r="J146" s="114">
        <f t="shared" si="9"/>
        <v>0</v>
      </c>
      <c r="K146" s="115">
        <v>6.0000000000000002E-5</v>
      </c>
      <c r="L146" s="115">
        <f t="shared" si="10"/>
        <v>1.2000000000000001E-3</v>
      </c>
      <c r="N146" s="112">
        <f t="shared" si="11"/>
        <v>0</v>
      </c>
      <c r="O146" s="113">
        <v>20</v>
      </c>
      <c r="P146" s="113" t="s">
        <v>154</v>
      </c>
      <c r="V146" s="116" t="s">
        <v>321</v>
      </c>
      <c r="W146" s="117">
        <v>1.06</v>
      </c>
      <c r="X146" s="110" t="s">
        <v>489</v>
      </c>
      <c r="Y146" s="110" t="s">
        <v>487</v>
      </c>
      <c r="Z146" s="113" t="s">
        <v>323</v>
      </c>
      <c r="AB146" s="113">
        <v>1</v>
      </c>
      <c r="AC146" s="113" t="s">
        <v>157</v>
      </c>
      <c r="AJ146" s="86" t="s">
        <v>324</v>
      </c>
      <c r="AK146" s="86" t="s">
        <v>159</v>
      </c>
    </row>
    <row r="147" spans="1:37" ht="25.5">
      <c r="A147" s="108">
        <v>94</v>
      </c>
      <c r="B147" s="109" t="s">
        <v>318</v>
      </c>
      <c r="C147" s="110" t="s">
        <v>490</v>
      </c>
      <c r="D147" s="111" t="s">
        <v>491</v>
      </c>
      <c r="E147" s="112">
        <v>1</v>
      </c>
      <c r="F147" s="113" t="s">
        <v>225</v>
      </c>
      <c r="H147" s="114">
        <f t="shared" si="8"/>
        <v>0</v>
      </c>
      <c r="J147" s="114">
        <f t="shared" si="9"/>
        <v>0</v>
      </c>
      <c r="L147" s="115">
        <f t="shared" si="10"/>
        <v>0</v>
      </c>
      <c r="N147" s="112">
        <f t="shared" si="11"/>
        <v>0</v>
      </c>
      <c r="O147" s="113">
        <v>20</v>
      </c>
      <c r="P147" s="113" t="s">
        <v>154</v>
      </c>
      <c r="V147" s="116" t="s">
        <v>321</v>
      </c>
      <c r="W147" s="117">
        <v>0.46600000000000003</v>
      </c>
      <c r="X147" s="110" t="s">
        <v>492</v>
      </c>
      <c r="Y147" s="110" t="s">
        <v>490</v>
      </c>
      <c r="Z147" s="113" t="s">
        <v>323</v>
      </c>
      <c r="AB147" s="113">
        <v>1</v>
      </c>
      <c r="AC147" s="113" t="s">
        <v>157</v>
      </c>
      <c r="AJ147" s="86" t="s">
        <v>324</v>
      </c>
      <c r="AK147" s="86" t="s">
        <v>159</v>
      </c>
    </row>
    <row r="148" spans="1:37" ht="25.5">
      <c r="A148" s="108">
        <v>95</v>
      </c>
      <c r="B148" s="109" t="s">
        <v>318</v>
      </c>
      <c r="C148" s="110" t="s">
        <v>493</v>
      </c>
      <c r="D148" s="111" t="s">
        <v>494</v>
      </c>
      <c r="E148" s="112">
        <v>1</v>
      </c>
      <c r="F148" s="113" t="s">
        <v>225</v>
      </c>
      <c r="H148" s="114">
        <f t="shared" si="8"/>
        <v>0</v>
      </c>
      <c r="J148" s="114">
        <f t="shared" si="9"/>
        <v>0</v>
      </c>
      <c r="L148" s="115">
        <f t="shared" si="10"/>
        <v>0</v>
      </c>
      <c r="N148" s="112">
        <f t="shared" si="11"/>
        <v>0</v>
      </c>
      <c r="O148" s="113">
        <v>20</v>
      </c>
      <c r="P148" s="113" t="s">
        <v>154</v>
      </c>
      <c r="V148" s="116" t="s">
        <v>321</v>
      </c>
      <c r="W148" s="117">
        <v>0.46600000000000003</v>
      </c>
      <c r="X148" s="110" t="s">
        <v>495</v>
      </c>
      <c r="Y148" s="110" t="s">
        <v>493</v>
      </c>
      <c r="Z148" s="113" t="s">
        <v>323</v>
      </c>
      <c r="AB148" s="113">
        <v>1</v>
      </c>
      <c r="AC148" s="113" t="s">
        <v>157</v>
      </c>
      <c r="AJ148" s="86" t="s">
        <v>324</v>
      </c>
      <c r="AK148" s="86" t="s">
        <v>159</v>
      </c>
    </row>
    <row r="149" spans="1:37">
      <c r="A149" s="108">
        <v>96</v>
      </c>
      <c r="B149" s="109" t="s">
        <v>318</v>
      </c>
      <c r="C149" s="110" t="s">
        <v>496</v>
      </c>
      <c r="D149" s="111" t="s">
        <v>497</v>
      </c>
      <c r="E149" s="112">
        <v>8</v>
      </c>
      <c r="F149" s="113" t="s">
        <v>225</v>
      </c>
      <c r="H149" s="114">
        <f t="shared" si="8"/>
        <v>0</v>
      </c>
      <c r="J149" s="114">
        <f t="shared" si="9"/>
        <v>0</v>
      </c>
      <c r="L149" s="115">
        <f t="shared" si="10"/>
        <v>0</v>
      </c>
      <c r="N149" s="112">
        <f t="shared" si="11"/>
        <v>0</v>
      </c>
      <c r="O149" s="113">
        <v>20</v>
      </c>
      <c r="P149" s="113" t="s">
        <v>154</v>
      </c>
      <c r="V149" s="116" t="s">
        <v>321</v>
      </c>
      <c r="W149" s="117">
        <v>1.32</v>
      </c>
      <c r="X149" s="110" t="s">
        <v>498</v>
      </c>
      <c r="Y149" s="110" t="s">
        <v>496</v>
      </c>
      <c r="Z149" s="113" t="s">
        <v>323</v>
      </c>
      <c r="AB149" s="113">
        <v>1</v>
      </c>
      <c r="AC149" s="113" t="s">
        <v>157</v>
      </c>
      <c r="AJ149" s="86" t="s">
        <v>324</v>
      </c>
      <c r="AK149" s="86" t="s">
        <v>159</v>
      </c>
    </row>
    <row r="150" spans="1:37" ht="25.5">
      <c r="A150" s="108">
        <v>97</v>
      </c>
      <c r="B150" s="109" t="s">
        <v>318</v>
      </c>
      <c r="C150" s="110" t="s">
        <v>499</v>
      </c>
      <c r="D150" s="111" t="s">
        <v>500</v>
      </c>
      <c r="E150" s="112">
        <v>1</v>
      </c>
      <c r="F150" s="113" t="s">
        <v>225</v>
      </c>
      <c r="H150" s="114">
        <f t="shared" si="8"/>
        <v>0</v>
      </c>
      <c r="J150" s="114">
        <f t="shared" si="9"/>
        <v>0</v>
      </c>
      <c r="K150" s="115">
        <v>8.5999999999999998E-4</v>
      </c>
      <c r="L150" s="115">
        <f t="shared" si="10"/>
        <v>8.5999999999999998E-4</v>
      </c>
      <c r="N150" s="112">
        <f t="shared" si="11"/>
        <v>0</v>
      </c>
      <c r="O150" s="113">
        <v>20</v>
      </c>
      <c r="P150" s="113" t="s">
        <v>154</v>
      </c>
      <c r="V150" s="116" t="s">
        <v>321</v>
      </c>
      <c r="W150" s="117">
        <v>0.16500000000000001</v>
      </c>
      <c r="X150" s="110" t="s">
        <v>499</v>
      </c>
      <c r="Y150" s="110" t="s">
        <v>499</v>
      </c>
      <c r="Z150" s="113" t="s">
        <v>323</v>
      </c>
      <c r="AB150" s="113">
        <v>1</v>
      </c>
      <c r="AC150" s="113" t="s">
        <v>157</v>
      </c>
      <c r="AJ150" s="86" t="s">
        <v>324</v>
      </c>
      <c r="AK150" s="86" t="s">
        <v>159</v>
      </c>
    </row>
    <row r="151" spans="1:37" ht="25.5">
      <c r="A151" s="108">
        <v>98</v>
      </c>
      <c r="B151" s="109" t="s">
        <v>318</v>
      </c>
      <c r="C151" s="110" t="s">
        <v>501</v>
      </c>
      <c r="D151" s="111" t="s">
        <v>502</v>
      </c>
      <c r="E151" s="112">
        <v>1</v>
      </c>
      <c r="F151" s="113" t="s">
        <v>225</v>
      </c>
      <c r="H151" s="114">
        <f t="shared" si="8"/>
        <v>0</v>
      </c>
      <c r="J151" s="114">
        <f t="shared" si="9"/>
        <v>0</v>
      </c>
      <c r="K151" s="115">
        <v>8.5999999999999998E-4</v>
      </c>
      <c r="L151" s="115">
        <f t="shared" si="10"/>
        <v>8.5999999999999998E-4</v>
      </c>
      <c r="N151" s="112">
        <f t="shared" si="11"/>
        <v>0</v>
      </c>
      <c r="O151" s="113">
        <v>20</v>
      </c>
      <c r="P151" s="113" t="s">
        <v>154</v>
      </c>
      <c r="V151" s="116" t="s">
        <v>321</v>
      </c>
      <c r="W151" s="117">
        <v>0.16500000000000001</v>
      </c>
      <c r="X151" s="110" t="s">
        <v>501</v>
      </c>
      <c r="Y151" s="110" t="s">
        <v>501</v>
      </c>
      <c r="Z151" s="113" t="s">
        <v>323</v>
      </c>
      <c r="AB151" s="113">
        <v>1</v>
      </c>
      <c r="AC151" s="113" t="s">
        <v>157</v>
      </c>
      <c r="AJ151" s="86" t="s">
        <v>324</v>
      </c>
      <c r="AK151" s="86" t="s">
        <v>159</v>
      </c>
    </row>
    <row r="152" spans="1:37" ht="25.5">
      <c r="A152" s="108">
        <v>99</v>
      </c>
      <c r="B152" s="109" t="s">
        <v>318</v>
      </c>
      <c r="C152" s="110" t="s">
        <v>503</v>
      </c>
      <c r="D152" s="111" t="s">
        <v>504</v>
      </c>
      <c r="E152" s="112">
        <v>2</v>
      </c>
      <c r="F152" s="113" t="s">
        <v>505</v>
      </c>
      <c r="H152" s="114">
        <f t="shared" si="8"/>
        <v>0</v>
      </c>
      <c r="J152" s="114">
        <f t="shared" si="9"/>
        <v>0</v>
      </c>
      <c r="K152" s="115">
        <v>1.7600000000000001E-3</v>
      </c>
      <c r="L152" s="115">
        <f t="shared" si="10"/>
        <v>3.5200000000000001E-3</v>
      </c>
      <c r="N152" s="112">
        <f t="shared" si="11"/>
        <v>0</v>
      </c>
      <c r="O152" s="113">
        <v>20</v>
      </c>
      <c r="P152" s="113" t="s">
        <v>154</v>
      </c>
      <c r="V152" s="116" t="s">
        <v>321</v>
      </c>
      <c r="W152" s="117">
        <v>1.1379999999999999</v>
      </c>
      <c r="X152" s="110" t="s">
        <v>506</v>
      </c>
      <c r="Y152" s="110" t="s">
        <v>503</v>
      </c>
      <c r="Z152" s="113" t="s">
        <v>323</v>
      </c>
      <c r="AB152" s="113">
        <v>1</v>
      </c>
      <c r="AC152" s="113" t="s">
        <v>157</v>
      </c>
      <c r="AJ152" s="86" t="s">
        <v>324</v>
      </c>
      <c r="AK152" s="86" t="s">
        <v>159</v>
      </c>
    </row>
    <row r="153" spans="1:37">
      <c r="A153" s="108">
        <v>100</v>
      </c>
      <c r="B153" s="109" t="s">
        <v>318</v>
      </c>
      <c r="C153" s="110" t="s">
        <v>507</v>
      </c>
      <c r="D153" s="111" t="s">
        <v>508</v>
      </c>
      <c r="E153" s="112">
        <v>4</v>
      </c>
      <c r="F153" s="113" t="s">
        <v>225</v>
      </c>
      <c r="H153" s="114">
        <f t="shared" si="8"/>
        <v>0</v>
      </c>
      <c r="J153" s="114">
        <f t="shared" si="9"/>
        <v>0</v>
      </c>
      <c r="L153" s="115">
        <f t="shared" si="10"/>
        <v>0</v>
      </c>
      <c r="M153" s="112">
        <v>1E-3</v>
      </c>
      <c r="N153" s="112">
        <f t="shared" si="11"/>
        <v>4.0000000000000001E-3</v>
      </c>
      <c r="O153" s="113">
        <v>20</v>
      </c>
      <c r="P153" s="113" t="s">
        <v>154</v>
      </c>
      <c r="V153" s="116" t="s">
        <v>321</v>
      </c>
      <c r="W153" s="117">
        <v>0.372</v>
      </c>
      <c r="X153" s="110" t="s">
        <v>509</v>
      </c>
      <c r="Y153" s="110" t="s">
        <v>507</v>
      </c>
      <c r="Z153" s="113" t="s">
        <v>323</v>
      </c>
      <c r="AB153" s="113">
        <v>1</v>
      </c>
      <c r="AC153" s="113" t="s">
        <v>157</v>
      </c>
      <c r="AJ153" s="86" t="s">
        <v>324</v>
      </c>
      <c r="AK153" s="86" t="s">
        <v>159</v>
      </c>
    </row>
    <row r="154" spans="1:37">
      <c r="A154" s="108">
        <v>101</v>
      </c>
      <c r="B154" s="109" t="s">
        <v>318</v>
      </c>
      <c r="C154" s="110" t="s">
        <v>510</v>
      </c>
      <c r="D154" s="111" t="s">
        <v>511</v>
      </c>
      <c r="E154" s="112">
        <v>2</v>
      </c>
      <c r="F154" s="113" t="s">
        <v>225</v>
      </c>
      <c r="H154" s="114">
        <f t="shared" si="8"/>
        <v>0</v>
      </c>
      <c r="J154" s="114">
        <f t="shared" si="9"/>
        <v>0</v>
      </c>
      <c r="K154" s="115">
        <v>8.5999999999999998E-4</v>
      </c>
      <c r="L154" s="115">
        <f t="shared" si="10"/>
        <v>1.72E-3</v>
      </c>
      <c r="N154" s="112">
        <f t="shared" si="11"/>
        <v>0</v>
      </c>
      <c r="O154" s="113">
        <v>20</v>
      </c>
      <c r="P154" s="113" t="s">
        <v>154</v>
      </c>
      <c r="V154" s="116" t="s">
        <v>321</v>
      </c>
      <c r="W154" s="117">
        <v>0.33</v>
      </c>
      <c r="X154" s="110" t="s">
        <v>512</v>
      </c>
      <c r="Y154" s="110" t="s">
        <v>510</v>
      </c>
      <c r="Z154" s="113" t="s">
        <v>323</v>
      </c>
      <c r="AB154" s="113">
        <v>1</v>
      </c>
      <c r="AC154" s="113" t="s">
        <v>157</v>
      </c>
      <c r="AJ154" s="86" t="s">
        <v>324</v>
      </c>
      <c r="AK154" s="86" t="s">
        <v>159</v>
      </c>
    </row>
    <row r="155" spans="1:37">
      <c r="A155" s="108">
        <v>102</v>
      </c>
      <c r="B155" s="109" t="s">
        <v>318</v>
      </c>
      <c r="C155" s="110" t="s">
        <v>513</v>
      </c>
      <c r="D155" s="111" t="s">
        <v>514</v>
      </c>
      <c r="E155" s="112">
        <v>5</v>
      </c>
      <c r="F155" s="113" t="s">
        <v>225</v>
      </c>
      <c r="H155" s="114">
        <f t="shared" si="8"/>
        <v>0</v>
      </c>
      <c r="J155" s="114">
        <f t="shared" si="9"/>
        <v>0</v>
      </c>
      <c r="K155" s="115">
        <v>8.5999999999999998E-4</v>
      </c>
      <c r="L155" s="115">
        <f t="shared" si="10"/>
        <v>4.3E-3</v>
      </c>
      <c r="N155" s="112">
        <f t="shared" si="11"/>
        <v>0</v>
      </c>
      <c r="O155" s="113">
        <v>20</v>
      </c>
      <c r="P155" s="113" t="s">
        <v>154</v>
      </c>
      <c r="V155" s="116" t="s">
        <v>321</v>
      </c>
      <c r="W155" s="117">
        <v>0.82499999999999996</v>
      </c>
      <c r="X155" s="110" t="s">
        <v>515</v>
      </c>
      <c r="Y155" s="110" t="s">
        <v>513</v>
      </c>
      <c r="Z155" s="113" t="s">
        <v>323</v>
      </c>
      <c r="AB155" s="113">
        <v>1</v>
      </c>
      <c r="AC155" s="113" t="s">
        <v>157</v>
      </c>
      <c r="AJ155" s="86" t="s">
        <v>324</v>
      </c>
      <c r="AK155" s="86" t="s">
        <v>159</v>
      </c>
    </row>
    <row r="156" spans="1:37">
      <c r="A156" s="108">
        <v>103</v>
      </c>
      <c r="B156" s="109" t="s">
        <v>318</v>
      </c>
      <c r="C156" s="110" t="s">
        <v>516</v>
      </c>
      <c r="D156" s="111" t="s">
        <v>517</v>
      </c>
      <c r="E156" s="112">
        <v>4</v>
      </c>
      <c r="F156" s="113" t="s">
        <v>225</v>
      </c>
      <c r="H156" s="114">
        <f t="shared" si="8"/>
        <v>0</v>
      </c>
      <c r="J156" s="114">
        <f t="shared" si="9"/>
        <v>0</v>
      </c>
      <c r="L156" s="115">
        <f t="shared" si="10"/>
        <v>0</v>
      </c>
      <c r="N156" s="112">
        <f t="shared" si="11"/>
        <v>0</v>
      </c>
      <c r="O156" s="113">
        <v>20</v>
      </c>
      <c r="P156" s="113" t="s">
        <v>154</v>
      </c>
      <c r="V156" s="116" t="s">
        <v>321</v>
      </c>
      <c r="W156" s="117">
        <v>0.92</v>
      </c>
      <c r="X156" s="110" t="s">
        <v>518</v>
      </c>
      <c r="Y156" s="110" t="s">
        <v>516</v>
      </c>
      <c r="Z156" s="113" t="s">
        <v>323</v>
      </c>
      <c r="AB156" s="113">
        <v>1</v>
      </c>
      <c r="AC156" s="113" t="s">
        <v>157</v>
      </c>
      <c r="AJ156" s="86" t="s">
        <v>324</v>
      </c>
      <c r="AK156" s="86" t="s">
        <v>159</v>
      </c>
    </row>
    <row r="157" spans="1:37">
      <c r="A157" s="108">
        <v>104</v>
      </c>
      <c r="B157" s="109" t="s">
        <v>318</v>
      </c>
      <c r="C157" s="110" t="s">
        <v>519</v>
      </c>
      <c r="D157" s="111" t="s">
        <v>520</v>
      </c>
      <c r="E157" s="112">
        <v>7</v>
      </c>
      <c r="F157" s="113" t="s">
        <v>225</v>
      </c>
      <c r="H157" s="114">
        <f t="shared" si="8"/>
        <v>0</v>
      </c>
      <c r="J157" s="114">
        <f t="shared" si="9"/>
        <v>0</v>
      </c>
      <c r="L157" s="115">
        <f t="shared" si="10"/>
        <v>0</v>
      </c>
      <c r="N157" s="112">
        <f t="shared" si="11"/>
        <v>0</v>
      </c>
      <c r="O157" s="113">
        <v>20</v>
      </c>
      <c r="P157" s="113" t="s">
        <v>154</v>
      </c>
      <c r="V157" s="116" t="s">
        <v>321</v>
      </c>
      <c r="W157" s="117">
        <v>2.016</v>
      </c>
      <c r="X157" s="110" t="s">
        <v>521</v>
      </c>
      <c r="Y157" s="110" t="s">
        <v>519</v>
      </c>
      <c r="Z157" s="113" t="s">
        <v>323</v>
      </c>
      <c r="AB157" s="113">
        <v>1</v>
      </c>
      <c r="AC157" s="113" t="s">
        <v>157</v>
      </c>
      <c r="AJ157" s="86" t="s">
        <v>324</v>
      </c>
      <c r="AK157" s="86" t="s">
        <v>159</v>
      </c>
    </row>
    <row r="158" spans="1:37">
      <c r="A158" s="108">
        <v>105</v>
      </c>
      <c r="B158" s="109" t="s">
        <v>318</v>
      </c>
      <c r="C158" s="110" t="s">
        <v>522</v>
      </c>
      <c r="D158" s="111" t="s">
        <v>523</v>
      </c>
      <c r="E158" s="112">
        <v>4</v>
      </c>
      <c r="F158" s="113" t="s">
        <v>225</v>
      </c>
      <c r="H158" s="114">
        <f t="shared" si="8"/>
        <v>0</v>
      </c>
      <c r="J158" s="114">
        <f t="shared" si="9"/>
        <v>0</v>
      </c>
      <c r="L158" s="115">
        <f t="shared" si="10"/>
        <v>0</v>
      </c>
      <c r="N158" s="112">
        <f t="shared" si="11"/>
        <v>0</v>
      </c>
      <c r="O158" s="113">
        <v>20</v>
      </c>
      <c r="P158" s="113" t="s">
        <v>154</v>
      </c>
      <c r="V158" s="116" t="s">
        <v>321</v>
      </c>
      <c r="W158" s="117">
        <v>1.5</v>
      </c>
      <c r="X158" s="110" t="s">
        <v>524</v>
      </c>
      <c r="Y158" s="110" t="s">
        <v>522</v>
      </c>
      <c r="Z158" s="113" t="s">
        <v>323</v>
      </c>
      <c r="AB158" s="113">
        <v>1</v>
      </c>
      <c r="AC158" s="113" t="s">
        <v>157</v>
      </c>
      <c r="AJ158" s="86" t="s">
        <v>324</v>
      </c>
      <c r="AK158" s="86" t="s">
        <v>159</v>
      </c>
    </row>
    <row r="159" spans="1:37">
      <c r="A159" s="108">
        <v>106</v>
      </c>
      <c r="B159" s="109" t="s">
        <v>318</v>
      </c>
      <c r="C159" s="110" t="s">
        <v>525</v>
      </c>
      <c r="D159" s="111" t="s">
        <v>526</v>
      </c>
      <c r="E159" s="112">
        <v>1</v>
      </c>
      <c r="F159" s="113" t="s">
        <v>373</v>
      </c>
      <c r="H159" s="114">
        <f t="shared" si="8"/>
        <v>0</v>
      </c>
      <c r="J159" s="114">
        <f t="shared" si="9"/>
        <v>0</v>
      </c>
      <c r="L159" s="115">
        <f t="shared" si="10"/>
        <v>0</v>
      </c>
      <c r="N159" s="112">
        <f t="shared" si="11"/>
        <v>0</v>
      </c>
      <c r="O159" s="113">
        <v>20</v>
      </c>
      <c r="P159" s="113" t="s">
        <v>154</v>
      </c>
      <c r="V159" s="116" t="s">
        <v>321</v>
      </c>
      <c r="W159" s="117">
        <v>0.17799999999999999</v>
      </c>
      <c r="X159" s="110" t="s">
        <v>527</v>
      </c>
      <c r="Y159" s="110" t="s">
        <v>525</v>
      </c>
      <c r="Z159" s="113" t="s">
        <v>323</v>
      </c>
      <c r="AB159" s="113">
        <v>1</v>
      </c>
      <c r="AC159" s="113" t="s">
        <v>157</v>
      </c>
      <c r="AJ159" s="86" t="s">
        <v>324</v>
      </c>
      <c r="AK159" s="86" t="s">
        <v>159</v>
      </c>
    </row>
    <row r="160" spans="1:37">
      <c r="A160" s="108">
        <v>107</v>
      </c>
      <c r="B160" s="109" t="s">
        <v>318</v>
      </c>
      <c r="C160" s="110" t="s">
        <v>528</v>
      </c>
      <c r="D160" s="111" t="s">
        <v>529</v>
      </c>
      <c r="E160" s="112">
        <v>1</v>
      </c>
      <c r="F160" s="113" t="s">
        <v>373</v>
      </c>
      <c r="H160" s="114">
        <f t="shared" si="8"/>
        <v>0</v>
      </c>
      <c r="J160" s="114">
        <f t="shared" si="9"/>
        <v>0</v>
      </c>
      <c r="K160" s="115">
        <v>6.5049999999999997E-2</v>
      </c>
      <c r="L160" s="115">
        <f t="shared" si="10"/>
        <v>6.5049999999999997E-2</v>
      </c>
      <c r="N160" s="112">
        <f t="shared" si="11"/>
        <v>0</v>
      </c>
      <c r="O160" s="113">
        <v>20</v>
      </c>
      <c r="P160" s="113" t="s">
        <v>154</v>
      </c>
      <c r="V160" s="116" t="s">
        <v>321</v>
      </c>
      <c r="W160" s="117">
        <v>2.6840000000000002</v>
      </c>
      <c r="X160" s="110" t="s">
        <v>530</v>
      </c>
      <c r="Y160" s="110" t="s">
        <v>528</v>
      </c>
      <c r="Z160" s="113" t="s">
        <v>323</v>
      </c>
      <c r="AB160" s="113">
        <v>1</v>
      </c>
      <c r="AC160" s="113" t="s">
        <v>157</v>
      </c>
      <c r="AJ160" s="86" t="s">
        <v>324</v>
      </c>
      <c r="AK160" s="86" t="s">
        <v>159</v>
      </c>
    </row>
    <row r="161" spans="1:37">
      <c r="A161" s="108">
        <v>108</v>
      </c>
      <c r="B161" s="109" t="s">
        <v>318</v>
      </c>
      <c r="C161" s="110" t="s">
        <v>531</v>
      </c>
      <c r="D161" s="111" t="s">
        <v>532</v>
      </c>
      <c r="E161" s="112">
        <v>1</v>
      </c>
      <c r="F161" s="113" t="s">
        <v>225</v>
      </c>
      <c r="H161" s="114">
        <f t="shared" si="8"/>
        <v>0</v>
      </c>
      <c r="J161" s="114">
        <f t="shared" si="9"/>
        <v>0</v>
      </c>
      <c r="K161" s="115">
        <v>1.48E-3</v>
      </c>
      <c r="L161" s="115">
        <f t="shared" si="10"/>
        <v>1.48E-3</v>
      </c>
      <c r="N161" s="112">
        <f t="shared" si="11"/>
        <v>0</v>
      </c>
      <c r="O161" s="113">
        <v>20</v>
      </c>
      <c r="P161" s="113" t="s">
        <v>154</v>
      </c>
      <c r="V161" s="116" t="s">
        <v>321</v>
      </c>
      <c r="W161" s="117">
        <v>0.372</v>
      </c>
      <c r="X161" s="110" t="s">
        <v>533</v>
      </c>
      <c r="Y161" s="110" t="s">
        <v>531</v>
      </c>
      <c r="Z161" s="113" t="s">
        <v>323</v>
      </c>
      <c r="AB161" s="113">
        <v>1</v>
      </c>
      <c r="AC161" s="113" t="s">
        <v>157</v>
      </c>
      <c r="AJ161" s="86" t="s">
        <v>324</v>
      </c>
      <c r="AK161" s="86" t="s">
        <v>159</v>
      </c>
    </row>
    <row r="162" spans="1:37">
      <c r="A162" s="108">
        <v>109</v>
      </c>
      <c r="B162" s="109" t="s">
        <v>318</v>
      </c>
      <c r="C162" s="110" t="s">
        <v>534</v>
      </c>
      <c r="D162" s="111" t="s">
        <v>535</v>
      </c>
      <c r="E162" s="112">
        <v>340</v>
      </c>
      <c r="F162" s="113" t="s">
        <v>237</v>
      </c>
      <c r="H162" s="114">
        <f t="shared" si="8"/>
        <v>0</v>
      </c>
      <c r="J162" s="114">
        <f t="shared" si="9"/>
        <v>0</v>
      </c>
      <c r="K162" s="115">
        <v>1.7000000000000001E-4</v>
      </c>
      <c r="L162" s="115">
        <f t="shared" si="10"/>
        <v>5.7800000000000004E-2</v>
      </c>
      <c r="N162" s="112">
        <f t="shared" si="11"/>
        <v>0</v>
      </c>
      <c r="O162" s="113">
        <v>20</v>
      </c>
      <c r="P162" s="113" t="s">
        <v>154</v>
      </c>
      <c r="V162" s="116" t="s">
        <v>321</v>
      </c>
      <c r="W162" s="117">
        <v>25.16</v>
      </c>
      <c r="X162" s="110" t="s">
        <v>536</v>
      </c>
      <c r="Y162" s="110" t="s">
        <v>534</v>
      </c>
      <c r="Z162" s="113" t="s">
        <v>323</v>
      </c>
      <c r="AB162" s="113">
        <v>1</v>
      </c>
      <c r="AC162" s="113" t="s">
        <v>157</v>
      </c>
      <c r="AJ162" s="86" t="s">
        <v>324</v>
      </c>
      <c r="AK162" s="86" t="s">
        <v>159</v>
      </c>
    </row>
    <row r="163" spans="1:37">
      <c r="A163" s="108">
        <v>110</v>
      </c>
      <c r="B163" s="109" t="s">
        <v>318</v>
      </c>
      <c r="C163" s="110" t="s">
        <v>537</v>
      </c>
      <c r="D163" s="111" t="s">
        <v>538</v>
      </c>
      <c r="E163" s="112">
        <v>340</v>
      </c>
      <c r="F163" s="113" t="s">
        <v>237</v>
      </c>
      <c r="H163" s="114">
        <f t="shared" si="8"/>
        <v>0</v>
      </c>
      <c r="J163" s="114">
        <f t="shared" si="9"/>
        <v>0</v>
      </c>
      <c r="L163" s="115">
        <f t="shared" si="10"/>
        <v>0</v>
      </c>
      <c r="N163" s="112">
        <f t="shared" si="11"/>
        <v>0</v>
      </c>
      <c r="O163" s="113">
        <v>20</v>
      </c>
      <c r="P163" s="113" t="s">
        <v>154</v>
      </c>
      <c r="V163" s="116" t="s">
        <v>321</v>
      </c>
      <c r="W163" s="117">
        <v>21.08</v>
      </c>
      <c r="X163" s="110" t="s">
        <v>539</v>
      </c>
      <c r="Y163" s="110" t="s">
        <v>537</v>
      </c>
      <c r="Z163" s="113" t="s">
        <v>323</v>
      </c>
      <c r="AB163" s="113">
        <v>1</v>
      </c>
      <c r="AC163" s="113" t="s">
        <v>157</v>
      </c>
      <c r="AJ163" s="86" t="s">
        <v>324</v>
      </c>
      <c r="AK163" s="86" t="s">
        <v>159</v>
      </c>
    </row>
    <row r="164" spans="1:37">
      <c r="A164" s="108">
        <v>111</v>
      </c>
      <c r="B164" s="109" t="s">
        <v>318</v>
      </c>
      <c r="C164" s="110" t="s">
        <v>540</v>
      </c>
      <c r="D164" s="111" t="s">
        <v>541</v>
      </c>
      <c r="E164" s="112">
        <v>1</v>
      </c>
      <c r="F164" s="113" t="s">
        <v>225</v>
      </c>
      <c r="H164" s="114">
        <f t="shared" si="8"/>
        <v>0</v>
      </c>
      <c r="J164" s="114">
        <f t="shared" si="9"/>
        <v>0</v>
      </c>
      <c r="K164" s="115">
        <v>8.5999999999999998E-4</v>
      </c>
      <c r="L164" s="115">
        <f t="shared" si="10"/>
        <v>8.5999999999999998E-4</v>
      </c>
      <c r="N164" s="112">
        <f t="shared" si="11"/>
        <v>0</v>
      </c>
      <c r="O164" s="113">
        <v>20</v>
      </c>
      <c r="P164" s="113" t="s">
        <v>154</v>
      </c>
      <c r="V164" s="116" t="s">
        <v>321</v>
      </c>
      <c r="W164" s="117">
        <v>0.16500000000000001</v>
      </c>
      <c r="X164" s="110" t="s">
        <v>540</v>
      </c>
      <c r="Y164" s="110" t="s">
        <v>540</v>
      </c>
      <c r="Z164" s="113" t="s">
        <v>323</v>
      </c>
      <c r="AB164" s="113">
        <v>1</v>
      </c>
      <c r="AC164" s="113" t="s">
        <v>157</v>
      </c>
      <c r="AJ164" s="86" t="s">
        <v>324</v>
      </c>
      <c r="AK164" s="86" t="s">
        <v>159</v>
      </c>
    </row>
    <row r="165" spans="1:37">
      <c r="A165" s="108">
        <v>112</v>
      </c>
      <c r="B165" s="109" t="s">
        <v>318</v>
      </c>
      <c r="C165" s="110" t="s">
        <v>542</v>
      </c>
      <c r="D165" s="111" t="s">
        <v>543</v>
      </c>
      <c r="E165" s="112">
        <v>2</v>
      </c>
      <c r="F165" s="113" t="s">
        <v>225</v>
      </c>
      <c r="H165" s="114">
        <f t="shared" si="8"/>
        <v>0</v>
      </c>
      <c r="J165" s="114">
        <f t="shared" si="9"/>
        <v>0</v>
      </c>
      <c r="K165" s="115">
        <v>8.5999999999999998E-4</v>
      </c>
      <c r="L165" s="115">
        <f t="shared" si="10"/>
        <v>1.72E-3</v>
      </c>
      <c r="N165" s="112">
        <f t="shared" si="11"/>
        <v>0</v>
      </c>
      <c r="O165" s="113">
        <v>20</v>
      </c>
      <c r="P165" s="113" t="s">
        <v>154</v>
      </c>
      <c r="V165" s="116" t="s">
        <v>321</v>
      </c>
      <c r="W165" s="117">
        <v>0.33</v>
      </c>
      <c r="X165" s="110" t="s">
        <v>542</v>
      </c>
      <c r="Y165" s="110" t="s">
        <v>542</v>
      </c>
      <c r="Z165" s="113" t="s">
        <v>323</v>
      </c>
      <c r="AB165" s="113">
        <v>1</v>
      </c>
      <c r="AC165" s="113" t="s">
        <v>157</v>
      </c>
      <c r="AJ165" s="86" t="s">
        <v>324</v>
      </c>
      <c r="AK165" s="86" t="s">
        <v>159</v>
      </c>
    </row>
    <row r="166" spans="1:37" ht="25.5">
      <c r="A166" s="108">
        <v>113</v>
      </c>
      <c r="B166" s="109" t="s">
        <v>318</v>
      </c>
      <c r="C166" s="110" t="s">
        <v>544</v>
      </c>
      <c r="D166" s="111" t="s">
        <v>545</v>
      </c>
      <c r="E166" s="112">
        <v>1</v>
      </c>
      <c r="F166" s="113" t="s">
        <v>373</v>
      </c>
      <c r="H166" s="114">
        <f t="shared" si="8"/>
        <v>0</v>
      </c>
      <c r="J166" s="114">
        <f t="shared" si="9"/>
        <v>0</v>
      </c>
      <c r="L166" s="115">
        <f t="shared" si="10"/>
        <v>0</v>
      </c>
      <c r="N166" s="112">
        <f t="shared" si="11"/>
        <v>0</v>
      </c>
      <c r="O166" s="113">
        <v>20</v>
      </c>
      <c r="P166" s="113" t="s">
        <v>154</v>
      </c>
      <c r="V166" s="116" t="s">
        <v>321</v>
      </c>
      <c r="W166" s="117">
        <v>7.218</v>
      </c>
      <c r="X166" s="110" t="s">
        <v>544</v>
      </c>
      <c r="Y166" s="110" t="s">
        <v>544</v>
      </c>
      <c r="Z166" s="113" t="s">
        <v>323</v>
      </c>
      <c r="AB166" s="113">
        <v>1</v>
      </c>
      <c r="AC166" s="113" t="s">
        <v>157</v>
      </c>
      <c r="AJ166" s="86" t="s">
        <v>324</v>
      </c>
      <c r="AK166" s="86" t="s">
        <v>159</v>
      </c>
    </row>
    <row r="167" spans="1:37" ht="25.5">
      <c r="A167" s="108">
        <v>114</v>
      </c>
      <c r="B167" s="109" t="s">
        <v>318</v>
      </c>
      <c r="C167" s="110" t="s">
        <v>546</v>
      </c>
      <c r="D167" s="111" t="s">
        <v>547</v>
      </c>
      <c r="E167" s="112">
        <v>1</v>
      </c>
      <c r="F167" s="113" t="s">
        <v>373</v>
      </c>
      <c r="H167" s="114">
        <f t="shared" si="8"/>
        <v>0</v>
      </c>
      <c r="J167" s="114">
        <f t="shared" si="9"/>
        <v>0</v>
      </c>
      <c r="L167" s="115">
        <f t="shared" si="10"/>
        <v>0</v>
      </c>
      <c r="N167" s="112">
        <f t="shared" si="11"/>
        <v>0</v>
      </c>
      <c r="O167" s="113">
        <v>20</v>
      </c>
      <c r="P167" s="113" t="s">
        <v>154</v>
      </c>
      <c r="V167" s="116" t="s">
        <v>321</v>
      </c>
      <c r="W167" s="117">
        <v>7.218</v>
      </c>
      <c r="X167" s="110" t="s">
        <v>546</v>
      </c>
      <c r="Y167" s="110" t="s">
        <v>546</v>
      </c>
      <c r="Z167" s="113" t="s">
        <v>323</v>
      </c>
      <c r="AB167" s="113">
        <v>1</v>
      </c>
      <c r="AC167" s="113" t="s">
        <v>157</v>
      </c>
      <c r="AJ167" s="86" t="s">
        <v>324</v>
      </c>
      <c r="AK167" s="86" t="s">
        <v>159</v>
      </c>
    </row>
    <row r="168" spans="1:37" ht="25.5">
      <c r="A168" s="108">
        <v>115</v>
      </c>
      <c r="B168" s="109" t="s">
        <v>318</v>
      </c>
      <c r="C168" s="110" t="s">
        <v>548</v>
      </c>
      <c r="D168" s="111" t="s">
        <v>549</v>
      </c>
      <c r="E168" s="112">
        <v>171.41300000000001</v>
      </c>
      <c r="F168" s="113" t="s">
        <v>59</v>
      </c>
      <c r="H168" s="114">
        <f t="shared" si="8"/>
        <v>0</v>
      </c>
      <c r="J168" s="114">
        <f t="shared" si="9"/>
        <v>0</v>
      </c>
      <c r="L168" s="115">
        <f t="shared" si="10"/>
        <v>0</v>
      </c>
      <c r="N168" s="112">
        <f t="shared" si="11"/>
        <v>0</v>
      </c>
      <c r="O168" s="113">
        <v>20</v>
      </c>
      <c r="P168" s="113" t="s">
        <v>154</v>
      </c>
      <c r="V168" s="116" t="s">
        <v>321</v>
      </c>
      <c r="X168" s="110" t="s">
        <v>550</v>
      </c>
      <c r="Y168" s="110" t="s">
        <v>548</v>
      </c>
      <c r="Z168" s="113" t="s">
        <v>423</v>
      </c>
      <c r="AB168" s="113">
        <v>1</v>
      </c>
      <c r="AC168" s="113" t="s">
        <v>157</v>
      </c>
      <c r="AJ168" s="86" t="s">
        <v>324</v>
      </c>
      <c r="AK168" s="86" t="s">
        <v>159</v>
      </c>
    </row>
    <row r="169" spans="1:37">
      <c r="D169" s="165" t="s">
        <v>551</v>
      </c>
      <c r="E169" s="166">
        <f>J169</f>
        <v>0</v>
      </c>
      <c r="H169" s="166">
        <f>SUM(H125:H168)</f>
        <v>0</v>
      </c>
      <c r="I169" s="166">
        <f>SUM(I125:I168)</f>
        <v>0</v>
      </c>
      <c r="J169" s="166">
        <f>SUM(J125:J168)</f>
        <v>0</v>
      </c>
      <c r="L169" s="167">
        <f>SUM(L125:L168)</f>
        <v>1.6203400000000003</v>
      </c>
      <c r="N169" s="168">
        <f>SUM(N125:N168)</f>
        <v>5.4000000000000006E-2</v>
      </c>
      <c r="W169" s="117">
        <f>SUM(W125:W168)</f>
        <v>309.38200000000006</v>
      </c>
    </row>
    <row r="171" spans="1:37">
      <c r="B171" s="110" t="s">
        <v>552</v>
      </c>
    </row>
    <row r="172" spans="1:37">
      <c r="A172" s="108">
        <v>116</v>
      </c>
      <c r="B172" s="109" t="s">
        <v>318</v>
      </c>
      <c r="C172" s="110" t="s">
        <v>553</v>
      </c>
      <c r="D172" s="111" t="s">
        <v>554</v>
      </c>
      <c r="E172" s="112">
        <v>3</v>
      </c>
      <c r="F172" s="113" t="s">
        <v>440</v>
      </c>
      <c r="H172" s="114">
        <f t="shared" ref="H172:H203" si="12">ROUND(E172*G172,2)</f>
        <v>0</v>
      </c>
      <c r="J172" s="114">
        <f t="shared" ref="J172:J203" si="13">ROUND(E172*G172,2)</f>
        <v>0</v>
      </c>
      <c r="L172" s="115">
        <f t="shared" ref="L172:L203" si="14">E172*K172</f>
        <v>0</v>
      </c>
      <c r="M172" s="112">
        <v>3.4000000000000002E-2</v>
      </c>
      <c r="N172" s="112">
        <f t="shared" ref="N172:N203" si="15">E172*M172</f>
        <v>0.10200000000000001</v>
      </c>
      <c r="O172" s="113">
        <v>20</v>
      </c>
      <c r="P172" s="113" t="s">
        <v>154</v>
      </c>
      <c r="V172" s="116" t="s">
        <v>321</v>
      </c>
      <c r="W172" s="117">
        <v>1.395</v>
      </c>
      <c r="X172" s="110" t="s">
        <v>555</v>
      </c>
      <c r="Y172" s="110" t="s">
        <v>553</v>
      </c>
      <c r="Z172" s="113" t="s">
        <v>323</v>
      </c>
      <c r="AB172" s="113">
        <v>1</v>
      </c>
      <c r="AC172" s="113" t="s">
        <v>157</v>
      </c>
      <c r="AJ172" s="86" t="s">
        <v>324</v>
      </c>
      <c r="AK172" s="86" t="s">
        <v>159</v>
      </c>
    </row>
    <row r="173" spans="1:37" ht="25.5">
      <c r="A173" s="108">
        <v>117</v>
      </c>
      <c r="B173" s="109" t="s">
        <v>318</v>
      </c>
      <c r="C173" s="110" t="s">
        <v>556</v>
      </c>
      <c r="D173" s="111" t="s">
        <v>557</v>
      </c>
      <c r="E173" s="112">
        <v>1</v>
      </c>
      <c r="F173" s="113" t="s">
        <v>225</v>
      </c>
      <c r="H173" s="114">
        <f t="shared" si="12"/>
        <v>0</v>
      </c>
      <c r="J173" s="114">
        <f t="shared" si="13"/>
        <v>0</v>
      </c>
      <c r="K173" s="115">
        <v>3.7699999999999999E-3</v>
      </c>
      <c r="L173" s="115">
        <f t="shared" si="14"/>
        <v>3.7699999999999999E-3</v>
      </c>
      <c r="N173" s="112">
        <f t="shared" si="15"/>
        <v>0</v>
      </c>
      <c r="O173" s="113">
        <v>20</v>
      </c>
      <c r="P173" s="113" t="s">
        <v>154</v>
      </c>
      <c r="V173" s="116" t="s">
        <v>321</v>
      </c>
      <c r="W173" s="117">
        <v>1.091</v>
      </c>
      <c r="X173" s="110" t="s">
        <v>558</v>
      </c>
      <c r="Y173" s="110" t="s">
        <v>556</v>
      </c>
      <c r="Z173" s="113" t="s">
        <v>323</v>
      </c>
      <c r="AB173" s="113">
        <v>1</v>
      </c>
      <c r="AC173" s="113" t="s">
        <v>157</v>
      </c>
      <c r="AJ173" s="86" t="s">
        <v>324</v>
      </c>
      <c r="AK173" s="86" t="s">
        <v>159</v>
      </c>
    </row>
    <row r="174" spans="1:37" ht="25.5">
      <c r="A174" s="108">
        <v>118</v>
      </c>
      <c r="B174" s="109" t="s">
        <v>318</v>
      </c>
      <c r="C174" s="110" t="s">
        <v>559</v>
      </c>
      <c r="D174" s="111" t="s">
        <v>560</v>
      </c>
      <c r="E174" s="112">
        <v>1</v>
      </c>
      <c r="F174" s="113" t="s">
        <v>373</v>
      </c>
      <c r="H174" s="114">
        <f t="shared" si="12"/>
        <v>0</v>
      </c>
      <c r="J174" s="114">
        <f t="shared" si="13"/>
        <v>0</v>
      </c>
      <c r="K174" s="115">
        <v>5.9999999999999995E-4</v>
      </c>
      <c r="L174" s="115">
        <f t="shared" si="14"/>
        <v>5.9999999999999995E-4</v>
      </c>
      <c r="N174" s="112">
        <f t="shared" si="15"/>
        <v>0</v>
      </c>
      <c r="O174" s="113">
        <v>20</v>
      </c>
      <c r="P174" s="113" t="s">
        <v>154</v>
      </c>
      <c r="V174" s="116" t="s">
        <v>321</v>
      </c>
      <c r="W174" s="117">
        <v>1.6</v>
      </c>
      <c r="X174" s="110" t="s">
        <v>559</v>
      </c>
      <c r="Y174" s="110" t="s">
        <v>559</v>
      </c>
      <c r="Z174" s="113" t="s">
        <v>355</v>
      </c>
      <c r="AB174" s="113">
        <v>1</v>
      </c>
      <c r="AC174" s="113" t="s">
        <v>157</v>
      </c>
      <c r="AJ174" s="86" t="s">
        <v>324</v>
      </c>
      <c r="AK174" s="86" t="s">
        <v>159</v>
      </c>
    </row>
    <row r="175" spans="1:37">
      <c r="A175" s="108">
        <v>119</v>
      </c>
      <c r="B175" s="109" t="s">
        <v>318</v>
      </c>
      <c r="C175" s="110" t="s">
        <v>561</v>
      </c>
      <c r="D175" s="111" t="s">
        <v>562</v>
      </c>
      <c r="E175" s="112">
        <v>1</v>
      </c>
      <c r="F175" s="113" t="s">
        <v>373</v>
      </c>
      <c r="H175" s="114">
        <f t="shared" si="12"/>
        <v>0</v>
      </c>
      <c r="J175" s="114">
        <f t="shared" si="13"/>
        <v>0</v>
      </c>
      <c r="K175" s="115">
        <v>5.9999999999999995E-4</v>
      </c>
      <c r="L175" s="115">
        <f t="shared" si="14"/>
        <v>5.9999999999999995E-4</v>
      </c>
      <c r="N175" s="112">
        <f t="shared" si="15"/>
        <v>0</v>
      </c>
      <c r="O175" s="113">
        <v>20</v>
      </c>
      <c r="P175" s="113" t="s">
        <v>154</v>
      </c>
      <c r="V175" s="116" t="s">
        <v>321</v>
      </c>
      <c r="W175" s="117">
        <v>1.6</v>
      </c>
      <c r="X175" s="110" t="s">
        <v>561</v>
      </c>
      <c r="Y175" s="110" t="s">
        <v>561</v>
      </c>
      <c r="Z175" s="113" t="s">
        <v>355</v>
      </c>
      <c r="AB175" s="113">
        <v>1</v>
      </c>
      <c r="AC175" s="113" t="s">
        <v>157</v>
      </c>
      <c r="AJ175" s="86" t="s">
        <v>324</v>
      </c>
      <c r="AK175" s="86" t="s">
        <v>159</v>
      </c>
    </row>
    <row r="176" spans="1:37" ht="25.5">
      <c r="A176" s="108">
        <v>120</v>
      </c>
      <c r="B176" s="109" t="s">
        <v>318</v>
      </c>
      <c r="C176" s="110" t="s">
        <v>563</v>
      </c>
      <c r="D176" s="111" t="s">
        <v>564</v>
      </c>
      <c r="E176" s="112">
        <v>1</v>
      </c>
      <c r="F176" s="113" t="s">
        <v>440</v>
      </c>
      <c r="H176" s="114">
        <f t="shared" si="12"/>
        <v>0</v>
      </c>
      <c r="J176" s="114">
        <f t="shared" si="13"/>
        <v>0</v>
      </c>
      <c r="K176" s="115">
        <v>5.9999999999999995E-4</v>
      </c>
      <c r="L176" s="115">
        <f t="shared" si="14"/>
        <v>5.9999999999999995E-4</v>
      </c>
      <c r="N176" s="112">
        <f t="shared" si="15"/>
        <v>0</v>
      </c>
      <c r="O176" s="113">
        <v>20</v>
      </c>
      <c r="P176" s="113" t="s">
        <v>154</v>
      </c>
      <c r="V176" s="116" t="s">
        <v>321</v>
      </c>
      <c r="W176" s="117">
        <v>1.6</v>
      </c>
      <c r="X176" s="110" t="s">
        <v>563</v>
      </c>
      <c r="Y176" s="110" t="s">
        <v>563</v>
      </c>
      <c r="Z176" s="113" t="s">
        <v>355</v>
      </c>
      <c r="AB176" s="113">
        <v>1</v>
      </c>
      <c r="AC176" s="113" t="s">
        <v>157</v>
      </c>
      <c r="AJ176" s="86" t="s">
        <v>324</v>
      </c>
      <c r="AK176" s="86" t="s">
        <v>159</v>
      </c>
    </row>
    <row r="177" spans="1:37">
      <c r="A177" s="108">
        <v>121</v>
      </c>
      <c r="B177" s="109" t="s">
        <v>318</v>
      </c>
      <c r="C177" s="110" t="s">
        <v>565</v>
      </c>
      <c r="D177" s="111" t="s">
        <v>566</v>
      </c>
      <c r="E177" s="112">
        <v>1</v>
      </c>
      <c r="F177" s="113" t="s">
        <v>373</v>
      </c>
      <c r="H177" s="114">
        <f t="shared" si="12"/>
        <v>0</v>
      </c>
      <c r="J177" s="114">
        <f t="shared" si="13"/>
        <v>0</v>
      </c>
      <c r="K177" s="115">
        <v>5.9999999999999995E-4</v>
      </c>
      <c r="L177" s="115">
        <f t="shared" si="14"/>
        <v>5.9999999999999995E-4</v>
      </c>
      <c r="N177" s="112">
        <f t="shared" si="15"/>
        <v>0</v>
      </c>
      <c r="O177" s="113">
        <v>20</v>
      </c>
      <c r="P177" s="113" t="s">
        <v>154</v>
      </c>
      <c r="V177" s="116" t="s">
        <v>321</v>
      </c>
      <c r="W177" s="117">
        <v>1.6</v>
      </c>
      <c r="X177" s="110" t="s">
        <v>565</v>
      </c>
      <c r="Y177" s="110" t="s">
        <v>565</v>
      </c>
      <c r="Z177" s="113" t="s">
        <v>355</v>
      </c>
      <c r="AB177" s="113">
        <v>1</v>
      </c>
      <c r="AC177" s="113" t="s">
        <v>157</v>
      </c>
      <c r="AJ177" s="86" t="s">
        <v>324</v>
      </c>
      <c r="AK177" s="86" t="s">
        <v>159</v>
      </c>
    </row>
    <row r="178" spans="1:37">
      <c r="A178" s="108">
        <v>122</v>
      </c>
      <c r="B178" s="109" t="s">
        <v>318</v>
      </c>
      <c r="C178" s="110" t="s">
        <v>567</v>
      </c>
      <c r="D178" s="111" t="s">
        <v>568</v>
      </c>
      <c r="E178" s="112">
        <v>4</v>
      </c>
      <c r="F178" s="113" t="s">
        <v>225</v>
      </c>
      <c r="H178" s="114">
        <f t="shared" si="12"/>
        <v>0</v>
      </c>
      <c r="J178" s="114">
        <f t="shared" si="13"/>
        <v>0</v>
      </c>
      <c r="L178" s="115">
        <f t="shared" si="14"/>
        <v>0</v>
      </c>
      <c r="N178" s="112">
        <f t="shared" si="15"/>
        <v>0</v>
      </c>
      <c r="O178" s="113">
        <v>20</v>
      </c>
      <c r="P178" s="113" t="s">
        <v>154</v>
      </c>
      <c r="V178" s="116" t="s">
        <v>321</v>
      </c>
      <c r="W178" s="117">
        <v>0.252</v>
      </c>
      <c r="X178" s="110" t="s">
        <v>569</v>
      </c>
      <c r="Y178" s="110" t="s">
        <v>567</v>
      </c>
      <c r="Z178" s="113" t="s">
        <v>323</v>
      </c>
      <c r="AB178" s="113">
        <v>1</v>
      </c>
      <c r="AC178" s="113" t="s">
        <v>157</v>
      </c>
      <c r="AJ178" s="86" t="s">
        <v>324</v>
      </c>
      <c r="AK178" s="86" t="s">
        <v>159</v>
      </c>
    </row>
    <row r="179" spans="1:37">
      <c r="A179" s="108">
        <v>123</v>
      </c>
      <c r="B179" s="109" t="s">
        <v>318</v>
      </c>
      <c r="C179" s="110" t="s">
        <v>570</v>
      </c>
      <c r="D179" s="111" t="s">
        <v>571</v>
      </c>
      <c r="E179" s="112">
        <v>3</v>
      </c>
      <c r="F179" s="113" t="s">
        <v>440</v>
      </c>
      <c r="H179" s="114">
        <f t="shared" si="12"/>
        <v>0</v>
      </c>
      <c r="J179" s="114">
        <f t="shared" si="13"/>
        <v>0</v>
      </c>
      <c r="K179" s="115">
        <v>1.65E-3</v>
      </c>
      <c r="L179" s="115">
        <f t="shared" si="14"/>
        <v>4.9499999999999995E-3</v>
      </c>
      <c r="N179" s="112">
        <f t="shared" si="15"/>
        <v>0</v>
      </c>
      <c r="O179" s="113">
        <v>20</v>
      </c>
      <c r="P179" s="113" t="s">
        <v>154</v>
      </c>
      <c r="V179" s="116" t="s">
        <v>321</v>
      </c>
      <c r="W179" s="117">
        <v>4.0019999999999998</v>
      </c>
      <c r="X179" s="110" t="s">
        <v>572</v>
      </c>
      <c r="Y179" s="110" t="s">
        <v>570</v>
      </c>
      <c r="Z179" s="113" t="s">
        <v>323</v>
      </c>
      <c r="AB179" s="113">
        <v>1</v>
      </c>
      <c r="AC179" s="113" t="s">
        <v>157</v>
      </c>
      <c r="AJ179" s="86" t="s">
        <v>324</v>
      </c>
      <c r="AK179" s="86" t="s">
        <v>159</v>
      </c>
    </row>
    <row r="180" spans="1:37">
      <c r="A180" s="108">
        <v>124</v>
      </c>
      <c r="B180" s="109" t="s">
        <v>318</v>
      </c>
      <c r="C180" s="110" t="s">
        <v>573</v>
      </c>
      <c r="D180" s="111" t="s">
        <v>574</v>
      </c>
      <c r="E180" s="112">
        <v>4</v>
      </c>
      <c r="F180" s="113" t="s">
        <v>225</v>
      </c>
      <c r="H180" s="114">
        <f t="shared" si="12"/>
        <v>0</v>
      </c>
      <c r="J180" s="114">
        <f t="shared" si="13"/>
        <v>0</v>
      </c>
      <c r="K180" s="115">
        <v>2.9999999999999997E-4</v>
      </c>
      <c r="L180" s="115">
        <f t="shared" si="14"/>
        <v>1.1999999999999999E-3</v>
      </c>
      <c r="N180" s="112">
        <f t="shared" si="15"/>
        <v>0</v>
      </c>
      <c r="O180" s="113">
        <v>20</v>
      </c>
      <c r="P180" s="113" t="s">
        <v>154</v>
      </c>
      <c r="V180" s="116" t="s">
        <v>321</v>
      </c>
      <c r="W180" s="117">
        <v>0.33200000000000002</v>
      </c>
      <c r="X180" s="110" t="s">
        <v>575</v>
      </c>
      <c r="Y180" s="110" t="s">
        <v>573</v>
      </c>
      <c r="Z180" s="113" t="s">
        <v>323</v>
      </c>
      <c r="AB180" s="113">
        <v>1</v>
      </c>
      <c r="AC180" s="113" t="s">
        <v>157</v>
      </c>
      <c r="AJ180" s="86" t="s">
        <v>324</v>
      </c>
      <c r="AK180" s="86" t="s">
        <v>159</v>
      </c>
    </row>
    <row r="181" spans="1:37">
      <c r="A181" s="108">
        <v>125</v>
      </c>
      <c r="B181" s="109" t="s">
        <v>318</v>
      </c>
      <c r="C181" s="110" t="s">
        <v>576</v>
      </c>
      <c r="D181" s="111" t="s">
        <v>577</v>
      </c>
      <c r="E181" s="112">
        <v>4</v>
      </c>
      <c r="F181" s="113" t="s">
        <v>440</v>
      </c>
      <c r="H181" s="114">
        <f t="shared" si="12"/>
        <v>0</v>
      </c>
      <c r="J181" s="114">
        <f t="shared" si="13"/>
        <v>0</v>
      </c>
      <c r="L181" s="115">
        <f t="shared" si="14"/>
        <v>0</v>
      </c>
      <c r="M181" s="112">
        <v>1.9E-2</v>
      </c>
      <c r="N181" s="112">
        <f t="shared" si="15"/>
        <v>7.5999999999999998E-2</v>
      </c>
      <c r="O181" s="113">
        <v>20</v>
      </c>
      <c r="P181" s="113" t="s">
        <v>154</v>
      </c>
      <c r="V181" s="116" t="s">
        <v>321</v>
      </c>
      <c r="W181" s="117">
        <v>1.448</v>
      </c>
      <c r="X181" s="110" t="s">
        <v>578</v>
      </c>
      <c r="Y181" s="110" t="s">
        <v>576</v>
      </c>
      <c r="Z181" s="113" t="s">
        <v>323</v>
      </c>
      <c r="AB181" s="113">
        <v>1</v>
      </c>
      <c r="AC181" s="113" t="s">
        <v>157</v>
      </c>
      <c r="AJ181" s="86" t="s">
        <v>324</v>
      </c>
      <c r="AK181" s="86" t="s">
        <v>159</v>
      </c>
    </row>
    <row r="182" spans="1:37">
      <c r="A182" s="108">
        <v>126</v>
      </c>
      <c r="B182" s="109" t="s">
        <v>318</v>
      </c>
      <c r="C182" s="110" t="s">
        <v>579</v>
      </c>
      <c r="D182" s="111" t="s">
        <v>580</v>
      </c>
      <c r="E182" s="112">
        <v>1</v>
      </c>
      <c r="F182" s="113" t="s">
        <v>373</v>
      </c>
      <c r="H182" s="114">
        <f t="shared" si="12"/>
        <v>0</v>
      </c>
      <c r="J182" s="114">
        <f t="shared" si="13"/>
        <v>0</v>
      </c>
      <c r="K182" s="115">
        <v>2.0799999999999998E-3</v>
      </c>
      <c r="L182" s="115">
        <f t="shared" si="14"/>
        <v>2.0799999999999998E-3</v>
      </c>
      <c r="N182" s="112">
        <f t="shared" si="15"/>
        <v>0</v>
      </c>
      <c r="O182" s="113">
        <v>20</v>
      </c>
      <c r="P182" s="113" t="s">
        <v>154</v>
      </c>
      <c r="V182" s="116" t="s">
        <v>321</v>
      </c>
      <c r="W182" s="117">
        <v>1.2529999999999999</v>
      </c>
      <c r="X182" s="110" t="s">
        <v>581</v>
      </c>
      <c r="Y182" s="110" t="s">
        <v>579</v>
      </c>
      <c r="Z182" s="113" t="s">
        <v>323</v>
      </c>
      <c r="AB182" s="113">
        <v>1</v>
      </c>
      <c r="AC182" s="113" t="s">
        <v>157</v>
      </c>
      <c r="AJ182" s="86" t="s">
        <v>324</v>
      </c>
      <c r="AK182" s="86" t="s">
        <v>159</v>
      </c>
    </row>
    <row r="183" spans="1:37">
      <c r="A183" s="108">
        <v>127</v>
      </c>
      <c r="B183" s="109" t="s">
        <v>318</v>
      </c>
      <c r="C183" s="110" t="s">
        <v>582</v>
      </c>
      <c r="D183" s="111" t="s">
        <v>583</v>
      </c>
      <c r="E183" s="112">
        <v>1</v>
      </c>
      <c r="F183" s="113" t="s">
        <v>225</v>
      </c>
      <c r="H183" s="114">
        <f t="shared" si="12"/>
        <v>0</v>
      </c>
      <c r="J183" s="114">
        <f t="shared" si="13"/>
        <v>0</v>
      </c>
      <c r="K183" s="115">
        <v>2.1900000000000001E-3</v>
      </c>
      <c r="L183" s="115">
        <f t="shared" si="14"/>
        <v>2.1900000000000001E-3</v>
      </c>
      <c r="N183" s="112">
        <f t="shared" si="15"/>
        <v>0</v>
      </c>
      <c r="O183" s="113">
        <v>20</v>
      </c>
      <c r="P183" s="113" t="s">
        <v>154</v>
      </c>
      <c r="V183" s="116" t="s">
        <v>321</v>
      </c>
      <c r="W183" s="117">
        <v>0.246</v>
      </c>
      <c r="X183" s="110" t="s">
        <v>582</v>
      </c>
      <c r="Y183" s="110" t="s">
        <v>582</v>
      </c>
      <c r="Z183" s="113" t="s">
        <v>323</v>
      </c>
      <c r="AB183" s="113">
        <v>1</v>
      </c>
      <c r="AC183" s="113" t="s">
        <v>157</v>
      </c>
      <c r="AJ183" s="86" t="s">
        <v>324</v>
      </c>
      <c r="AK183" s="86" t="s">
        <v>159</v>
      </c>
    </row>
    <row r="184" spans="1:37" ht="25.5">
      <c r="A184" s="108">
        <v>128</v>
      </c>
      <c r="B184" s="109" t="s">
        <v>318</v>
      </c>
      <c r="C184" s="110" t="s">
        <v>584</v>
      </c>
      <c r="D184" s="111" t="s">
        <v>585</v>
      </c>
      <c r="E184" s="112">
        <v>2</v>
      </c>
      <c r="F184" s="113" t="s">
        <v>225</v>
      </c>
      <c r="H184" s="114">
        <f t="shared" si="12"/>
        <v>0</v>
      </c>
      <c r="J184" s="114">
        <f t="shared" si="13"/>
        <v>0</v>
      </c>
      <c r="K184" s="115">
        <v>2.1900000000000001E-3</v>
      </c>
      <c r="L184" s="115">
        <f t="shared" si="14"/>
        <v>4.3800000000000002E-3</v>
      </c>
      <c r="N184" s="112">
        <f t="shared" si="15"/>
        <v>0</v>
      </c>
      <c r="O184" s="113">
        <v>20</v>
      </c>
      <c r="P184" s="113" t="s">
        <v>154</v>
      </c>
      <c r="V184" s="116" t="s">
        <v>321</v>
      </c>
      <c r="W184" s="117">
        <v>0.49199999999999999</v>
      </c>
      <c r="X184" s="110" t="s">
        <v>584</v>
      </c>
      <c r="Y184" s="110" t="s">
        <v>584</v>
      </c>
      <c r="Z184" s="113" t="s">
        <v>323</v>
      </c>
      <c r="AB184" s="113">
        <v>7</v>
      </c>
      <c r="AC184" s="113" t="s">
        <v>157</v>
      </c>
      <c r="AJ184" s="86" t="s">
        <v>324</v>
      </c>
      <c r="AK184" s="86" t="s">
        <v>159</v>
      </c>
    </row>
    <row r="185" spans="1:37">
      <c r="A185" s="108">
        <v>129</v>
      </c>
      <c r="B185" s="109" t="s">
        <v>318</v>
      </c>
      <c r="C185" s="110" t="s">
        <v>586</v>
      </c>
      <c r="D185" s="111" t="s">
        <v>587</v>
      </c>
      <c r="E185" s="112">
        <v>4</v>
      </c>
      <c r="F185" s="113" t="s">
        <v>373</v>
      </c>
      <c r="H185" s="114">
        <f t="shared" si="12"/>
        <v>0</v>
      </c>
      <c r="J185" s="114">
        <f t="shared" si="13"/>
        <v>0</v>
      </c>
      <c r="K185" s="115">
        <v>2.0799999999999998E-3</v>
      </c>
      <c r="L185" s="115">
        <f t="shared" si="14"/>
        <v>8.3199999999999993E-3</v>
      </c>
      <c r="N185" s="112">
        <f t="shared" si="15"/>
        <v>0</v>
      </c>
      <c r="O185" s="113">
        <v>20</v>
      </c>
      <c r="P185" s="113" t="s">
        <v>154</v>
      </c>
      <c r="V185" s="116" t="s">
        <v>321</v>
      </c>
      <c r="W185" s="117">
        <v>5.0119999999999996</v>
      </c>
      <c r="X185" s="110" t="s">
        <v>586</v>
      </c>
      <c r="Y185" s="110" t="s">
        <v>586</v>
      </c>
      <c r="Z185" s="113" t="s">
        <v>323</v>
      </c>
      <c r="AB185" s="113">
        <v>1</v>
      </c>
      <c r="AC185" s="113" t="s">
        <v>157</v>
      </c>
      <c r="AJ185" s="86" t="s">
        <v>324</v>
      </c>
      <c r="AK185" s="86" t="s">
        <v>159</v>
      </c>
    </row>
    <row r="186" spans="1:37">
      <c r="A186" s="108">
        <v>130</v>
      </c>
      <c r="B186" s="109" t="s">
        <v>318</v>
      </c>
      <c r="C186" s="110" t="s">
        <v>588</v>
      </c>
      <c r="D186" s="111" t="s">
        <v>589</v>
      </c>
      <c r="E186" s="112">
        <v>1</v>
      </c>
      <c r="F186" s="113" t="s">
        <v>373</v>
      </c>
      <c r="H186" s="114">
        <f t="shared" si="12"/>
        <v>0</v>
      </c>
      <c r="J186" s="114">
        <f t="shared" si="13"/>
        <v>0</v>
      </c>
      <c r="K186" s="115">
        <v>3.4000000000000002E-4</v>
      </c>
      <c r="L186" s="115">
        <f t="shared" si="14"/>
        <v>3.4000000000000002E-4</v>
      </c>
      <c r="N186" s="112">
        <f t="shared" si="15"/>
        <v>0</v>
      </c>
      <c r="O186" s="113">
        <v>20</v>
      </c>
      <c r="P186" s="113" t="s">
        <v>154</v>
      </c>
      <c r="V186" s="116" t="s">
        <v>321</v>
      </c>
      <c r="W186" s="117">
        <v>0.61299999999999999</v>
      </c>
      <c r="X186" s="110" t="s">
        <v>588</v>
      </c>
      <c r="Y186" s="110" t="s">
        <v>588</v>
      </c>
      <c r="Z186" s="113" t="s">
        <v>323</v>
      </c>
      <c r="AB186" s="113">
        <v>1</v>
      </c>
      <c r="AC186" s="113" t="s">
        <v>157</v>
      </c>
      <c r="AJ186" s="86" t="s">
        <v>324</v>
      </c>
      <c r="AK186" s="86" t="s">
        <v>159</v>
      </c>
    </row>
    <row r="187" spans="1:37" ht="25.5">
      <c r="A187" s="108">
        <v>131</v>
      </c>
      <c r="B187" s="109" t="s">
        <v>318</v>
      </c>
      <c r="C187" s="110" t="s">
        <v>590</v>
      </c>
      <c r="D187" s="111" t="s">
        <v>591</v>
      </c>
      <c r="E187" s="112">
        <v>1</v>
      </c>
      <c r="F187" s="113" t="s">
        <v>225</v>
      </c>
      <c r="H187" s="114">
        <f t="shared" si="12"/>
        <v>0</v>
      </c>
      <c r="J187" s="114">
        <f t="shared" si="13"/>
        <v>0</v>
      </c>
      <c r="K187" s="115">
        <v>2.1900000000000001E-3</v>
      </c>
      <c r="L187" s="115">
        <f t="shared" si="14"/>
        <v>2.1900000000000001E-3</v>
      </c>
      <c r="N187" s="112">
        <f t="shared" si="15"/>
        <v>0</v>
      </c>
      <c r="O187" s="113">
        <v>20</v>
      </c>
      <c r="P187" s="113" t="s">
        <v>154</v>
      </c>
      <c r="V187" s="116" t="s">
        <v>321</v>
      </c>
      <c r="W187" s="117">
        <v>0.246</v>
      </c>
      <c r="X187" s="110" t="s">
        <v>590</v>
      </c>
      <c r="Y187" s="110" t="s">
        <v>590</v>
      </c>
      <c r="Z187" s="113" t="s">
        <v>323</v>
      </c>
      <c r="AB187" s="113">
        <v>1</v>
      </c>
      <c r="AC187" s="113" t="s">
        <v>157</v>
      </c>
      <c r="AJ187" s="86" t="s">
        <v>324</v>
      </c>
      <c r="AK187" s="86" t="s">
        <v>159</v>
      </c>
    </row>
    <row r="188" spans="1:37">
      <c r="A188" s="108">
        <v>132</v>
      </c>
      <c r="B188" s="109" t="s">
        <v>318</v>
      </c>
      <c r="C188" s="110" t="s">
        <v>592</v>
      </c>
      <c r="D188" s="111" t="s">
        <v>593</v>
      </c>
      <c r="E188" s="112">
        <v>4</v>
      </c>
      <c r="F188" s="113" t="s">
        <v>440</v>
      </c>
      <c r="H188" s="114">
        <f t="shared" si="12"/>
        <v>0</v>
      </c>
      <c r="J188" s="114">
        <f t="shared" si="13"/>
        <v>0</v>
      </c>
      <c r="K188" s="115">
        <v>1.319E-2</v>
      </c>
      <c r="L188" s="115">
        <f t="shared" si="14"/>
        <v>5.2760000000000001E-2</v>
      </c>
      <c r="N188" s="112">
        <f t="shared" si="15"/>
        <v>0</v>
      </c>
      <c r="O188" s="113">
        <v>20</v>
      </c>
      <c r="P188" s="113" t="s">
        <v>154</v>
      </c>
      <c r="V188" s="116" t="s">
        <v>321</v>
      </c>
      <c r="W188" s="117">
        <v>4.7560000000000002</v>
      </c>
      <c r="X188" s="110" t="s">
        <v>594</v>
      </c>
      <c r="Y188" s="110" t="s">
        <v>592</v>
      </c>
      <c r="Z188" s="113" t="s">
        <v>323</v>
      </c>
      <c r="AB188" s="113">
        <v>1</v>
      </c>
      <c r="AC188" s="113" t="s">
        <v>157</v>
      </c>
      <c r="AJ188" s="86" t="s">
        <v>324</v>
      </c>
      <c r="AK188" s="86" t="s">
        <v>159</v>
      </c>
    </row>
    <row r="189" spans="1:37">
      <c r="A189" s="108">
        <v>133</v>
      </c>
      <c r="B189" s="109" t="s">
        <v>318</v>
      </c>
      <c r="C189" s="110" t="s">
        <v>595</v>
      </c>
      <c r="D189" s="111" t="s">
        <v>596</v>
      </c>
      <c r="E189" s="112">
        <v>4</v>
      </c>
      <c r="F189" s="113" t="s">
        <v>440</v>
      </c>
      <c r="H189" s="114">
        <f t="shared" si="12"/>
        <v>0</v>
      </c>
      <c r="J189" s="114">
        <f t="shared" si="13"/>
        <v>0</v>
      </c>
      <c r="K189" s="115">
        <v>3.8999999999999999E-4</v>
      </c>
      <c r="L189" s="115">
        <f t="shared" si="14"/>
        <v>1.56E-3</v>
      </c>
      <c r="N189" s="112">
        <f t="shared" si="15"/>
        <v>0</v>
      </c>
      <c r="O189" s="113">
        <v>20</v>
      </c>
      <c r="P189" s="113" t="s">
        <v>154</v>
      </c>
      <c r="V189" s="116" t="s">
        <v>321</v>
      </c>
      <c r="W189" s="117">
        <v>4.8520000000000003</v>
      </c>
      <c r="X189" s="110" t="s">
        <v>597</v>
      </c>
      <c r="Y189" s="110" t="s">
        <v>595</v>
      </c>
      <c r="Z189" s="113" t="s">
        <v>323</v>
      </c>
      <c r="AB189" s="113">
        <v>1</v>
      </c>
      <c r="AC189" s="113" t="s">
        <v>157</v>
      </c>
      <c r="AJ189" s="86" t="s">
        <v>324</v>
      </c>
      <c r="AK189" s="86" t="s">
        <v>159</v>
      </c>
    </row>
    <row r="190" spans="1:37">
      <c r="A190" s="108">
        <v>134</v>
      </c>
      <c r="B190" s="109" t="s">
        <v>318</v>
      </c>
      <c r="C190" s="110" t="s">
        <v>598</v>
      </c>
      <c r="D190" s="111" t="s">
        <v>599</v>
      </c>
      <c r="E190" s="112">
        <v>1</v>
      </c>
      <c r="F190" s="113" t="s">
        <v>440</v>
      </c>
      <c r="H190" s="114">
        <f t="shared" si="12"/>
        <v>0</v>
      </c>
      <c r="J190" s="114">
        <f t="shared" si="13"/>
        <v>0</v>
      </c>
      <c r="K190" s="115">
        <v>4.2000000000000002E-4</v>
      </c>
      <c r="L190" s="115">
        <f t="shared" si="14"/>
        <v>4.2000000000000002E-4</v>
      </c>
      <c r="N190" s="112">
        <f t="shared" si="15"/>
        <v>0</v>
      </c>
      <c r="O190" s="113">
        <v>20</v>
      </c>
      <c r="P190" s="113" t="s">
        <v>154</v>
      </c>
      <c r="V190" s="116" t="s">
        <v>321</v>
      </c>
      <c r="W190" s="117">
        <v>1.29</v>
      </c>
      <c r="X190" s="110" t="s">
        <v>600</v>
      </c>
      <c r="Y190" s="110" t="s">
        <v>598</v>
      </c>
      <c r="Z190" s="113" t="s">
        <v>323</v>
      </c>
      <c r="AB190" s="113">
        <v>1</v>
      </c>
      <c r="AC190" s="113" t="s">
        <v>157</v>
      </c>
      <c r="AJ190" s="86" t="s">
        <v>324</v>
      </c>
      <c r="AK190" s="86" t="s">
        <v>159</v>
      </c>
    </row>
    <row r="191" spans="1:37">
      <c r="A191" s="108">
        <v>135</v>
      </c>
      <c r="B191" s="109" t="s">
        <v>318</v>
      </c>
      <c r="C191" s="110" t="s">
        <v>601</v>
      </c>
      <c r="D191" s="111" t="s">
        <v>602</v>
      </c>
      <c r="E191" s="112">
        <v>4</v>
      </c>
      <c r="F191" s="113" t="s">
        <v>373</v>
      </c>
      <c r="H191" s="114">
        <f t="shared" si="12"/>
        <v>0</v>
      </c>
      <c r="J191" s="114">
        <f t="shared" si="13"/>
        <v>0</v>
      </c>
      <c r="K191" s="115">
        <v>2.0799999999999998E-3</v>
      </c>
      <c r="L191" s="115">
        <f t="shared" si="14"/>
        <v>8.3199999999999993E-3</v>
      </c>
      <c r="N191" s="112">
        <f t="shared" si="15"/>
        <v>0</v>
      </c>
      <c r="O191" s="113">
        <v>20</v>
      </c>
      <c r="P191" s="113" t="s">
        <v>154</v>
      </c>
      <c r="V191" s="116" t="s">
        <v>321</v>
      </c>
      <c r="W191" s="117">
        <v>5.0119999999999996</v>
      </c>
      <c r="X191" s="110" t="s">
        <v>601</v>
      </c>
      <c r="Y191" s="110" t="s">
        <v>601</v>
      </c>
      <c r="Z191" s="113" t="s">
        <v>323</v>
      </c>
      <c r="AB191" s="113">
        <v>7</v>
      </c>
      <c r="AC191" s="113" t="s">
        <v>157</v>
      </c>
      <c r="AJ191" s="86" t="s">
        <v>324</v>
      </c>
      <c r="AK191" s="86" t="s">
        <v>159</v>
      </c>
    </row>
    <row r="192" spans="1:37">
      <c r="A192" s="108">
        <v>136</v>
      </c>
      <c r="B192" s="109" t="s">
        <v>318</v>
      </c>
      <c r="C192" s="110" t="s">
        <v>603</v>
      </c>
      <c r="D192" s="111" t="s">
        <v>604</v>
      </c>
      <c r="E192" s="112">
        <v>1</v>
      </c>
      <c r="F192" s="113" t="s">
        <v>440</v>
      </c>
      <c r="H192" s="114">
        <f t="shared" si="12"/>
        <v>0</v>
      </c>
      <c r="J192" s="114">
        <f t="shared" si="13"/>
        <v>0</v>
      </c>
      <c r="L192" s="115">
        <f t="shared" si="14"/>
        <v>0</v>
      </c>
      <c r="M192" s="112">
        <v>8.7999999999999995E-2</v>
      </c>
      <c r="N192" s="112">
        <f t="shared" si="15"/>
        <v>8.7999999999999995E-2</v>
      </c>
      <c r="O192" s="113">
        <v>20</v>
      </c>
      <c r="P192" s="113" t="s">
        <v>154</v>
      </c>
      <c r="V192" s="116" t="s">
        <v>321</v>
      </c>
      <c r="W192" s="117">
        <v>0.69299999999999995</v>
      </c>
      <c r="X192" s="110" t="s">
        <v>605</v>
      </c>
      <c r="Y192" s="110" t="s">
        <v>603</v>
      </c>
      <c r="Z192" s="113" t="s">
        <v>323</v>
      </c>
      <c r="AB192" s="113">
        <v>1</v>
      </c>
      <c r="AC192" s="113" t="s">
        <v>157</v>
      </c>
      <c r="AJ192" s="86" t="s">
        <v>324</v>
      </c>
      <c r="AK192" s="86" t="s">
        <v>159</v>
      </c>
    </row>
    <row r="193" spans="1:37">
      <c r="A193" s="108">
        <v>137</v>
      </c>
      <c r="B193" s="109" t="s">
        <v>318</v>
      </c>
      <c r="C193" s="110" t="s">
        <v>606</v>
      </c>
      <c r="D193" s="111" t="s">
        <v>607</v>
      </c>
      <c r="E193" s="112">
        <v>1</v>
      </c>
      <c r="F193" s="113" t="s">
        <v>440</v>
      </c>
      <c r="H193" s="114">
        <f t="shared" si="12"/>
        <v>0</v>
      </c>
      <c r="J193" s="114">
        <f t="shared" si="13"/>
        <v>0</v>
      </c>
      <c r="K193" s="115">
        <v>1.7000000000000001E-4</v>
      </c>
      <c r="L193" s="115">
        <f t="shared" si="14"/>
        <v>1.7000000000000001E-4</v>
      </c>
      <c r="N193" s="112">
        <f t="shared" si="15"/>
        <v>0</v>
      </c>
      <c r="O193" s="113">
        <v>20</v>
      </c>
      <c r="P193" s="113" t="s">
        <v>154</v>
      </c>
      <c r="V193" s="116" t="s">
        <v>321</v>
      </c>
      <c r="W193" s="117">
        <v>4.6630000000000003</v>
      </c>
      <c r="X193" s="110" t="s">
        <v>608</v>
      </c>
      <c r="Y193" s="110" t="s">
        <v>606</v>
      </c>
      <c r="Z193" s="113" t="s">
        <v>323</v>
      </c>
      <c r="AB193" s="113">
        <v>1</v>
      </c>
      <c r="AC193" s="113" t="s">
        <v>157</v>
      </c>
      <c r="AJ193" s="86" t="s">
        <v>324</v>
      </c>
      <c r="AK193" s="86" t="s">
        <v>159</v>
      </c>
    </row>
    <row r="194" spans="1:37" ht="25.5">
      <c r="A194" s="108">
        <v>138</v>
      </c>
      <c r="B194" s="109" t="s">
        <v>318</v>
      </c>
      <c r="C194" s="110" t="s">
        <v>609</v>
      </c>
      <c r="D194" s="111" t="s">
        <v>610</v>
      </c>
      <c r="E194" s="112">
        <v>1</v>
      </c>
      <c r="F194" s="113" t="s">
        <v>440</v>
      </c>
      <c r="H194" s="114">
        <f t="shared" si="12"/>
        <v>0</v>
      </c>
      <c r="J194" s="114">
        <f t="shared" si="13"/>
        <v>0</v>
      </c>
      <c r="K194" s="115">
        <v>1.1E-4</v>
      </c>
      <c r="L194" s="115">
        <f t="shared" si="14"/>
        <v>1.1E-4</v>
      </c>
      <c r="N194" s="112">
        <f t="shared" si="15"/>
        <v>0</v>
      </c>
      <c r="O194" s="113">
        <v>20</v>
      </c>
      <c r="P194" s="113" t="s">
        <v>154</v>
      </c>
      <c r="V194" s="116" t="s">
        <v>321</v>
      </c>
      <c r="W194" s="117">
        <v>1.2490000000000001</v>
      </c>
      <c r="X194" s="110" t="s">
        <v>611</v>
      </c>
      <c r="Y194" s="110" t="s">
        <v>609</v>
      </c>
      <c r="Z194" s="113" t="s">
        <v>323</v>
      </c>
      <c r="AB194" s="113">
        <v>1</v>
      </c>
      <c r="AC194" s="113" t="s">
        <v>157</v>
      </c>
      <c r="AJ194" s="86" t="s">
        <v>324</v>
      </c>
      <c r="AK194" s="86" t="s">
        <v>159</v>
      </c>
    </row>
    <row r="195" spans="1:37">
      <c r="A195" s="108">
        <v>139</v>
      </c>
      <c r="B195" s="109" t="s">
        <v>318</v>
      </c>
      <c r="C195" s="110" t="s">
        <v>612</v>
      </c>
      <c r="D195" s="111" t="s">
        <v>613</v>
      </c>
      <c r="E195" s="112">
        <v>2</v>
      </c>
      <c r="F195" s="113" t="s">
        <v>440</v>
      </c>
      <c r="H195" s="114">
        <f t="shared" si="12"/>
        <v>0</v>
      </c>
      <c r="J195" s="114">
        <f t="shared" si="13"/>
        <v>0</v>
      </c>
      <c r="K195" s="115">
        <v>1.1E-4</v>
      </c>
      <c r="L195" s="115">
        <f t="shared" si="14"/>
        <v>2.2000000000000001E-4</v>
      </c>
      <c r="N195" s="112">
        <f t="shared" si="15"/>
        <v>0</v>
      </c>
      <c r="O195" s="113">
        <v>20</v>
      </c>
      <c r="P195" s="113" t="s">
        <v>154</v>
      </c>
      <c r="V195" s="116" t="s">
        <v>321</v>
      </c>
      <c r="W195" s="117">
        <v>2.4980000000000002</v>
      </c>
      <c r="X195" s="110" t="s">
        <v>614</v>
      </c>
      <c r="Y195" s="110" t="s">
        <v>612</v>
      </c>
      <c r="Z195" s="113" t="s">
        <v>323</v>
      </c>
      <c r="AB195" s="113">
        <v>1</v>
      </c>
      <c r="AC195" s="113" t="s">
        <v>157</v>
      </c>
      <c r="AJ195" s="86" t="s">
        <v>324</v>
      </c>
      <c r="AK195" s="86" t="s">
        <v>159</v>
      </c>
    </row>
    <row r="196" spans="1:37" ht="25.5">
      <c r="A196" s="108">
        <v>140</v>
      </c>
      <c r="B196" s="109" t="s">
        <v>318</v>
      </c>
      <c r="C196" s="110" t="s">
        <v>615</v>
      </c>
      <c r="D196" s="111" t="s">
        <v>616</v>
      </c>
      <c r="E196" s="112">
        <v>2</v>
      </c>
      <c r="F196" s="113" t="s">
        <v>440</v>
      </c>
      <c r="H196" s="114">
        <f t="shared" si="12"/>
        <v>0</v>
      </c>
      <c r="J196" s="114">
        <f t="shared" si="13"/>
        <v>0</v>
      </c>
      <c r="K196" s="115">
        <v>1.1E-4</v>
      </c>
      <c r="L196" s="115">
        <f t="shared" si="14"/>
        <v>2.2000000000000001E-4</v>
      </c>
      <c r="N196" s="112">
        <f t="shared" si="15"/>
        <v>0</v>
      </c>
      <c r="O196" s="113">
        <v>20</v>
      </c>
      <c r="P196" s="113" t="s">
        <v>154</v>
      </c>
      <c r="V196" s="116" t="s">
        <v>321</v>
      </c>
      <c r="W196" s="117">
        <v>2.4980000000000002</v>
      </c>
      <c r="X196" s="110" t="s">
        <v>617</v>
      </c>
      <c r="Y196" s="110" t="s">
        <v>615</v>
      </c>
      <c r="Z196" s="113" t="s">
        <v>323</v>
      </c>
      <c r="AB196" s="113">
        <v>1</v>
      </c>
      <c r="AC196" s="113" t="s">
        <v>157</v>
      </c>
      <c r="AJ196" s="86" t="s">
        <v>324</v>
      </c>
      <c r="AK196" s="86" t="s">
        <v>159</v>
      </c>
    </row>
    <row r="197" spans="1:37">
      <c r="A197" s="108">
        <v>141</v>
      </c>
      <c r="B197" s="109" t="s">
        <v>318</v>
      </c>
      <c r="C197" s="110" t="s">
        <v>618</v>
      </c>
      <c r="D197" s="111" t="s">
        <v>619</v>
      </c>
      <c r="E197" s="112">
        <v>1</v>
      </c>
      <c r="F197" s="113" t="s">
        <v>440</v>
      </c>
      <c r="H197" s="114">
        <f t="shared" si="12"/>
        <v>0</v>
      </c>
      <c r="J197" s="114">
        <f t="shared" si="13"/>
        <v>0</v>
      </c>
      <c r="L197" s="115">
        <f t="shared" si="14"/>
        <v>0</v>
      </c>
      <c r="M197" s="112">
        <v>1.7000000000000001E-2</v>
      </c>
      <c r="N197" s="112">
        <f t="shared" si="15"/>
        <v>1.7000000000000001E-2</v>
      </c>
      <c r="O197" s="113">
        <v>20</v>
      </c>
      <c r="P197" s="113" t="s">
        <v>154</v>
      </c>
      <c r="V197" s="116" t="s">
        <v>321</v>
      </c>
      <c r="W197" s="117">
        <v>0.36199999999999999</v>
      </c>
      <c r="X197" s="110" t="s">
        <v>620</v>
      </c>
      <c r="Y197" s="110" t="s">
        <v>618</v>
      </c>
      <c r="Z197" s="113" t="s">
        <v>323</v>
      </c>
      <c r="AB197" s="113">
        <v>1</v>
      </c>
      <c r="AC197" s="113" t="s">
        <v>157</v>
      </c>
      <c r="AJ197" s="86" t="s">
        <v>324</v>
      </c>
      <c r="AK197" s="86" t="s">
        <v>159</v>
      </c>
    </row>
    <row r="198" spans="1:37">
      <c r="A198" s="108">
        <v>142</v>
      </c>
      <c r="B198" s="109" t="s">
        <v>318</v>
      </c>
      <c r="C198" s="110" t="s">
        <v>621</v>
      </c>
      <c r="D198" s="111" t="s">
        <v>622</v>
      </c>
      <c r="E198" s="112">
        <v>2</v>
      </c>
      <c r="F198" s="113" t="s">
        <v>440</v>
      </c>
      <c r="H198" s="114">
        <f t="shared" si="12"/>
        <v>0</v>
      </c>
      <c r="J198" s="114">
        <f t="shared" si="13"/>
        <v>0</v>
      </c>
      <c r="K198" s="115">
        <v>2.0000000000000002E-5</v>
      </c>
      <c r="L198" s="115">
        <f t="shared" si="14"/>
        <v>4.0000000000000003E-5</v>
      </c>
      <c r="N198" s="112">
        <f t="shared" si="15"/>
        <v>0</v>
      </c>
      <c r="O198" s="113">
        <v>20</v>
      </c>
      <c r="P198" s="113" t="s">
        <v>154</v>
      </c>
      <c r="V198" s="116" t="s">
        <v>321</v>
      </c>
      <c r="W198" s="117">
        <v>0.51600000000000001</v>
      </c>
      <c r="X198" s="110" t="s">
        <v>623</v>
      </c>
      <c r="Y198" s="110" t="s">
        <v>621</v>
      </c>
      <c r="Z198" s="113" t="s">
        <v>323</v>
      </c>
      <c r="AB198" s="113">
        <v>1</v>
      </c>
      <c r="AC198" s="113" t="s">
        <v>157</v>
      </c>
      <c r="AJ198" s="86" t="s">
        <v>324</v>
      </c>
      <c r="AK198" s="86" t="s">
        <v>159</v>
      </c>
    </row>
    <row r="199" spans="1:37" ht="25.5">
      <c r="A199" s="108">
        <v>143</v>
      </c>
      <c r="B199" s="109" t="s">
        <v>318</v>
      </c>
      <c r="C199" s="110" t="s">
        <v>624</v>
      </c>
      <c r="D199" s="111" t="s">
        <v>625</v>
      </c>
      <c r="E199" s="112">
        <v>2</v>
      </c>
      <c r="F199" s="113" t="s">
        <v>440</v>
      </c>
      <c r="H199" s="114">
        <f t="shared" si="12"/>
        <v>0</v>
      </c>
      <c r="J199" s="114">
        <f t="shared" si="13"/>
        <v>0</v>
      </c>
      <c r="K199" s="115">
        <v>1.2999999999999999E-4</v>
      </c>
      <c r="L199" s="115">
        <f t="shared" si="14"/>
        <v>2.5999999999999998E-4</v>
      </c>
      <c r="N199" s="112">
        <f t="shared" si="15"/>
        <v>0</v>
      </c>
      <c r="O199" s="113">
        <v>20</v>
      </c>
      <c r="P199" s="113" t="s">
        <v>154</v>
      </c>
      <c r="V199" s="116" t="s">
        <v>321</v>
      </c>
      <c r="W199" s="117">
        <v>2.2120000000000002</v>
      </c>
      <c r="X199" s="110" t="s">
        <v>626</v>
      </c>
      <c r="Y199" s="110" t="s">
        <v>624</v>
      </c>
      <c r="Z199" s="113" t="s">
        <v>323</v>
      </c>
      <c r="AB199" s="113">
        <v>1</v>
      </c>
      <c r="AC199" s="113" t="s">
        <v>157</v>
      </c>
      <c r="AJ199" s="86" t="s">
        <v>324</v>
      </c>
      <c r="AK199" s="86" t="s">
        <v>159</v>
      </c>
    </row>
    <row r="200" spans="1:37">
      <c r="A200" s="108">
        <v>144</v>
      </c>
      <c r="B200" s="109" t="s">
        <v>318</v>
      </c>
      <c r="C200" s="110" t="s">
        <v>627</v>
      </c>
      <c r="D200" s="111" t="s">
        <v>628</v>
      </c>
      <c r="E200" s="112">
        <v>2</v>
      </c>
      <c r="F200" s="113" t="s">
        <v>225</v>
      </c>
      <c r="H200" s="114">
        <f t="shared" si="12"/>
        <v>0</v>
      </c>
      <c r="J200" s="114">
        <f t="shared" si="13"/>
        <v>0</v>
      </c>
      <c r="K200" s="115">
        <v>2.0000000000000001E-4</v>
      </c>
      <c r="L200" s="115">
        <f t="shared" si="14"/>
        <v>4.0000000000000002E-4</v>
      </c>
      <c r="N200" s="112">
        <f t="shared" si="15"/>
        <v>0</v>
      </c>
      <c r="O200" s="113">
        <v>20</v>
      </c>
      <c r="P200" s="113" t="s">
        <v>154</v>
      </c>
      <c r="V200" s="116" t="s">
        <v>321</v>
      </c>
      <c r="X200" s="110" t="s">
        <v>629</v>
      </c>
      <c r="Y200" s="110" t="s">
        <v>627</v>
      </c>
      <c r="Z200" s="113" t="s">
        <v>323</v>
      </c>
      <c r="AB200" s="113">
        <v>1</v>
      </c>
      <c r="AC200" s="113" t="s">
        <v>157</v>
      </c>
      <c r="AJ200" s="86" t="s">
        <v>324</v>
      </c>
      <c r="AK200" s="86" t="s">
        <v>159</v>
      </c>
    </row>
    <row r="201" spans="1:37" ht="25.5">
      <c r="A201" s="108">
        <v>145</v>
      </c>
      <c r="B201" s="109" t="s">
        <v>318</v>
      </c>
      <c r="C201" s="110" t="s">
        <v>630</v>
      </c>
      <c r="D201" s="111" t="s">
        <v>631</v>
      </c>
      <c r="E201" s="112">
        <v>1</v>
      </c>
      <c r="F201" s="113" t="s">
        <v>440</v>
      </c>
      <c r="H201" s="114">
        <f t="shared" si="12"/>
        <v>0</v>
      </c>
      <c r="J201" s="114">
        <f t="shared" si="13"/>
        <v>0</v>
      </c>
      <c r="L201" s="115">
        <f t="shared" si="14"/>
        <v>0</v>
      </c>
      <c r="M201" s="112">
        <v>1.7999999999999999E-2</v>
      </c>
      <c r="N201" s="112">
        <f t="shared" si="15"/>
        <v>1.7999999999999999E-2</v>
      </c>
      <c r="O201" s="113">
        <v>20</v>
      </c>
      <c r="P201" s="113" t="s">
        <v>154</v>
      </c>
      <c r="V201" s="116" t="s">
        <v>321</v>
      </c>
      <c r="W201" s="117">
        <v>0.57899999999999996</v>
      </c>
      <c r="X201" s="110" t="s">
        <v>632</v>
      </c>
      <c r="Y201" s="110" t="s">
        <v>630</v>
      </c>
      <c r="Z201" s="113" t="s">
        <v>323</v>
      </c>
      <c r="AB201" s="113">
        <v>1</v>
      </c>
      <c r="AC201" s="113" t="s">
        <v>157</v>
      </c>
      <c r="AJ201" s="86" t="s">
        <v>324</v>
      </c>
      <c r="AK201" s="86" t="s">
        <v>159</v>
      </c>
    </row>
    <row r="202" spans="1:37" ht="25.5">
      <c r="A202" s="108">
        <v>146</v>
      </c>
      <c r="B202" s="109" t="s">
        <v>318</v>
      </c>
      <c r="C202" s="110" t="s">
        <v>633</v>
      </c>
      <c r="D202" s="111" t="s">
        <v>634</v>
      </c>
      <c r="E202" s="112">
        <v>1</v>
      </c>
      <c r="F202" s="113" t="s">
        <v>440</v>
      </c>
      <c r="H202" s="114">
        <f t="shared" si="12"/>
        <v>0</v>
      </c>
      <c r="J202" s="114">
        <f t="shared" si="13"/>
        <v>0</v>
      </c>
      <c r="K202" s="115">
        <v>2.6199999999999999E-3</v>
      </c>
      <c r="L202" s="115">
        <f t="shared" si="14"/>
        <v>2.6199999999999999E-3</v>
      </c>
      <c r="N202" s="112">
        <f t="shared" si="15"/>
        <v>0</v>
      </c>
      <c r="O202" s="113">
        <v>20</v>
      </c>
      <c r="P202" s="113" t="s">
        <v>154</v>
      </c>
      <c r="V202" s="116" t="s">
        <v>321</v>
      </c>
      <c r="W202" s="117">
        <v>1.706</v>
      </c>
      <c r="X202" s="110" t="s">
        <v>635</v>
      </c>
      <c r="Y202" s="110" t="s">
        <v>633</v>
      </c>
      <c r="Z202" s="113" t="s">
        <v>323</v>
      </c>
      <c r="AB202" s="113">
        <v>1</v>
      </c>
      <c r="AC202" s="113" t="s">
        <v>157</v>
      </c>
      <c r="AJ202" s="86" t="s">
        <v>324</v>
      </c>
      <c r="AK202" s="86" t="s">
        <v>159</v>
      </c>
    </row>
    <row r="203" spans="1:37">
      <c r="A203" s="108">
        <v>147</v>
      </c>
      <c r="B203" s="109" t="s">
        <v>318</v>
      </c>
      <c r="C203" s="110" t="s">
        <v>636</v>
      </c>
      <c r="D203" s="111" t="s">
        <v>637</v>
      </c>
      <c r="E203" s="112">
        <v>1</v>
      </c>
      <c r="F203" s="113" t="s">
        <v>373</v>
      </c>
      <c r="H203" s="114">
        <f t="shared" si="12"/>
        <v>0</v>
      </c>
      <c r="J203" s="114">
        <f t="shared" si="13"/>
        <v>0</v>
      </c>
      <c r="K203" s="115">
        <v>2.6199999999999999E-3</v>
      </c>
      <c r="L203" s="115">
        <f t="shared" si="14"/>
        <v>2.6199999999999999E-3</v>
      </c>
      <c r="N203" s="112">
        <f t="shared" si="15"/>
        <v>0</v>
      </c>
      <c r="O203" s="113">
        <v>20</v>
      </c>
      <c r="P203" s="113" t="s">
        <v>154</v>
      </c>
      <c r="V203" s="116" t="s">
        <v>321</v>
      </c>
      <c r="W203" s="117">
        <v>1.706</v>
      </c>
      <c r="X203" s="110" t="s">
        <v>638</v>
      </c>
      <c r="Y203" s="110" t="s">
        <v>636</v>
      </c>
      <c r="Z203" s="113" t="s">
        <v>323</v>
      </c>
      <c r="AB203" s="113">
        <v>1</v>
      </c>
      <c r="AC203" s="113" t="s">
        <v>157</v>
      </c>
      <c r="AJ203" s="86" t="s">
        <v>324</v>
      </c>
      <c r="AK203" s="86" t="s">
        <v>159</v>
      </c>
    </row>
    <row r="204" spans="1:37">
      <c r="A204" s="108">
        <v>148</v>
      </c>
      <c r="B204" s="109" t="s">
        <v>318</v>
      </c>
      <c r="C204" s="110" t="s">
        <v>639</v>
      </c>
      <c r="D204" s="111" t="s">
        <v>640</v>
      </c>
      <c r="E204" s="112">
        <v>12</v>
      </c>
      <c r="F204" s="113" t="s">
        <v>373</v>
      </c>
      <c r="H204" s="114">
        <f t="shared" ref="H204:H235" si="16">ROUND(E204*G204,2)</f>
        <v>0</v>
      </c>
      <c r="J204" s="114">
        <f t="shared" ref="J204:J226" si="17">ROUND(E204*G204,2)</f>
        <v>0</v>
      </c>
      <c r="K204" s="115">
        <v>1.7099999999999999E-3</v>
      </c>
      <c r="L204" s="115">
        <f t="shared" ref="L204:L235" si="18">E204*K204</f>
        <v>2.052E-2</v>
      </c>
      <c r="N204" s="112">
        <f t="shared" ref="N204:N235" si="19">E204*M204</f>
        <v>0</v>
      </c>
      <c r="O204" s="113">
        <v>20</v>
      </c>
      <c r="P204" s="113" t="s">
        <v>154</v>
      </c>
      <c r="V204" s="116" t="s">
        <v>321</v>
      </c>
      <c r="W204" s="117">
        <v>7.3559999999999999</v>
      </c>
      <c r="X204" s="110" t="s">
        <v>639</v>
      </c>
      <c r="Y204" s="110" t="s">
        <v>639</v>
      </c>
      <c r="Z204" s="113" t="s">
        <v>323</v>
      </c>
      <c r="AB204" s="113">
        <v>7</v>
      </c>
      <c r="AC204" s="113" t="s">
        <v>157</v>
      </c>
      <c r="AJ204" s="86" t="s">
        <v>324</v>
      </c>
      <c r="AK204" s="86" t="s">
        <v>159</v>
      </c>
    </row>
    <row r="205" spans="1:37">
      <c r="A205" s="108">
        <v>149</v>
      </c>
      <c r="B205" s="109" t="s">
        <v>318</v>
      </c>
      <c r="C205" s="110" t="s">
        <v>641</v>
      </c>
      <c r="D205" s="111" t="s">
        <v>642</v>
      </c>
      <c r="E205" s="112">
        <v>2</v>
      </c>
      <c r="F205" s="113" t="s">
        <v>373</v>
      </c>
      <c r="H205" s="114">
        <f t="shared" si="16"/>
        <v>0</v>
      </c>
      <c r="J205" s="114">
        <f t="shared" si="17"/>
        <v>0</v>
      </c>
      <c r="K205" s="115">
        <v>4.0000000000000003E-5</v>
      </c>
      <c r="L205" s="115">
        <f t="shared" si="18"/>
        <v>8.0000000000000007E-5</v>
      </c>
      <c r="N205" s="112">
        <f t="shared" si="19"/>
        <v>0</v>
      </c>
      <c r="O205" s="113">
        <v>20</v>
      </c>
      <c r="P205" s="113" t="s">
        <v>154</v>
      </c>
      <c r="V205" s="116" t="s">
        <v>321</v>
      </c>
      <c r="W205" s="117">
        <v>0.77600000000000002</v>
      </c>
      <c r="X205" s="110" t="s">
        <v>641</v>
      </c>
      <c r="Y205" s="110" t="s">
        <v>641</v>
      </c>
      <c r="Z205" s="113" t="s">
        <v>323</v>
      </c>
      <c r="AB205" s="113">
        <v>7</v>
      </c>
      <c r="AC205" s="113" t="s">
        <v>157</v>
      </c>
      <c r="AJ205" s="86" t="s">
        <v>324</v>
      </c>
      <c r="AK205" s="86" t="s">
        <v>159</v>
      </c>
    </row>
    <row r="206" spans="1:37">
      <c r="A206" s="108">
        <v>150</v>
      </c>
      <c r="B206" s="109" t="s">
        <v>318</v>
      </c>
      <c r="C206" s="110" t="s">
        <v>643</v>
      </c>
      <c r="D206" s="111" t="s">
        <v>644</v>
      </c>
      <c r="E206" s="112">
        <v>12</v>
      </c>
      <c r="F206" s="113" t="s">
        <v>225</v>
      </c>
      <c r="H206" s="114">
        <f t="shared" si="16"/>
        <v>0</v>
      </c>
      <c r="J206" s="114">
        <f t="shared" si="17"/>
        <v>0</v>
      </c>
      <c r="L206" s="115">
        <f t="shared" si="18"/>
        <v>0</v>
      </c>
      <c r="N206" s="112">
        <f t="shared" si="19"/>
        <v>0</v>
      </c>
      <c r="O206" s="113">
        <v>20</v>
      </c>
      <c r="P206" s="113" t="s">
        <v>154</v>
      </c>
      <c r="V206" s="116" t="s">
        <v>321</v>
      </c>
      <c r="W206" s="117">
        <v>1.3680000000000001</v>
      </c>
      <c r="X206" s="110" t="s">
        <v>645</v>
      </c>
      <c r="Y206" s="110" t="s">
        <v>643</v>
      </c>
      <c r="Z206" s="113" t="s">
        <v>323</v>
      </c>
      <c r="AB206" s="113">
        <v>1</v>
      </c>
      <c r="AC206" s="113" t="s">
        <v>157</v>
      </c>
      <c r="AJ206" s="86" t="s">
        <v>324</v>
      </c>
      <c r="AK206" s="86" t="s">
        <v>159</v>
      </c>
    </row>
    <row r="207" spans="1:37">
      <c r="A207" s="108">
        <v>151</v>
      </c>
      <c r="B207" s="109" t="s">
        <v>318</v>
      </c>
      <c r="C207" s="110" t="s">
        <v>646</v>
      </c>
      <c r="D207" s="111" t="s">
        <v>647</v>
      </c>
      <c r="E207" s="112">
        <v>14</v>
      </c>
      <c r="F207" s="113" t="s">
        <v>440</v>
      </c>
      <c r="H207" s="114">
        <f t="shared" si="16"/>
        <v>0</v>
      </c>
      <c r="J207" s="114">
        <f t="shared" si="17"/>
        <v>0</v>
      </c>
      <c r="K207" s="115">
        <v>4.0000000000000003E-5</v>
      </c>
      <c r="L207" s="115">
        <f t="shared" si="18"/>
        <v>5.6000000000000006E-4</v>
      </c>
      <c r="N207" s="112">
        <f t="shared" si="19"/>
        <v>0</v>
      </c>
      <c r="O207" s="113">
        <v>20</v>
      </c>
      <c r="P207" s="113" t="s">
        <v>154</v>
      </c>
      <c r="V207" s="116" t="s">
        <v>321</v>
      </c>
      <c r="W207" s="117">
        <v>5.4320000000000004</v>
      </c>
      <c r="X207" s="110" t="s">
        <v>648</v>
      </c>
      <c r="Y207" s="110" t="s">
        <v>646</v>
      </c>
      <c r="Z207" s="113" t="s">
        <v>323</v>
      </c>
      <c r="AB207" s="113">
        <v>1</v>
      </c>
      <c r="AC207" s="113" t="s">
        <v>157</v>
      </c>
      <c r="AJ207" s="86" t="s">
        <v>324</v>
      </c>
      <c r="AK207" s="86" t="s">
        <v>159</v>
      </c>
    </row>
    <row r="208" spans="1:37">
      <c r="A208" s="108">
        <v>152</v>
      </c>
      <c r="B208" s="109" t="s">
        <v>318</v>
      </c>
      <c r="C208" s="110" t="s">
        <v>649</v>
      </c>
      <c r="D208" s="111" t="s">
        <v>650</v>
      </c>
      <c r="E208" s="112">
        <v>6</v>
      </c>
      <c r="F208" s="113" t="s">
        <v>440</v>
      </c>
      <c r="H208" s="114">
        <f t="shared" si="16"/>
        <v>0</v>
      </c>
      <c r="J208" s="114">
        <f t="shared" si="17"/>
        <v>0</v>
      </c>
      <c r="L208" s="115">
        <f t="shared" si="18"/>
        <v>0</v>
      </c>
      <c r="M208" s="112">
        <v>1E-3</v>
      </c>
      <c r="N208" s="112">
        <f t="shared" si="19"/>
        <v>6.0000000000000001E-3</v>
      </c>
      <c r="O208" s="113">
        <v>20</v>
      </c>
      <c r="P208" s="113" t="s">
        <v>154</v>
      </c>
      <c r="V208" s="116" t="s">
        <v>321</v>
      </c>
      <c r="W208" s="117">
        <v>1.302</v>
      </c>
      <c r="X208" s="110" t="s">
        <v>651</v>
      </c>
      <c r="Y208" s="110" t="s">
        <v>649</v>
      </c>
      <c r="Z208" s="113" t="s">
        <v>323</v>
      </c>
      <c r="AB208" s="113">
        <v>1</v>
      </c>
      <c r="AC208" s="113" t="s">
        <v>157</v>
      </c>
      <c r="AJ208" s="86" t="s">
        <v>324</v>
      </c>
      <c r="AK208" s="86" t="s">
        <v>159</v>
      </c>
    </row>
    <row r="209" spans="1:37" ht="25.5">
      <c r="A209" s="108">
        <v>153</v>
      </c>
      <c r="B209" s="109" t="s">
        <v>318</v>
      </c>
      <c r="C209" s="110" t="s">
        <v>652</v>
      </c>
      <c r="D209" s="111" t="s">
        <v>653</v>
      </c>
      <c r="E209" s="112">
        <v>5</v>
      </c>
      <c r="F209" s="113" t="s">
        <v>225</v>
      </c>
      <c r="H209" s="114">
        <f t="shared" si="16"/>
        <v>0</v>
      </c>
      <c r="J209" s="114">
        <f t="shared" si="17"/>
        <v>0</v>
      </c>
      <c r="L209" s="115">
        <f t="shared" si="18"/>
        <v>0</v>
      </c>
      <c r="N209" s="112">
        <f t="shared" si="19"/>
        <v>0</v>
      </c>
      <c r="O209" s="113">
        <v>20</v>
      </c>
      <c r="P209" s="113" t="s">
        <v>154</v>
      </c>
      <c r="V209" s="116" t="s">
        <v>321</v>
      </c>
      <c r="W209" s="117">
        <v>2.48</v>
      </c>
      <c r="X209" s="110" t="s">
        <v>654</v>
      </c>
      <c r="Y209" s="110" t="s">
        <v>652</v>
      </c>
      <c r="Z209" s="113" t="s">
        <v>323</v>
      </c>
      <c r="AB209" s="113">
        <v>1</v>
      </c>
      <c r="AC209" s="113" t="s">
        <v>157</v>
      </c>
      <c r="AJ209" s="86" t="s">
        <v>324</v>
      </c>
      <c r="AK209" s="86" t="s">
        <v>159</v>
      </c>
    </row>
    <row r="210" spans="1:37">
      <c r="A210" s="108">
        <v>154</v>
      </c>
      <c r="B210" s="109" t="s">
        <v>318</v>
      </c>
      <c r="C210" s="110" t="s">
        <v>655</v>
      </c>
      <c r="D210" s="111" t="s">
        <v>656</v>
      </c>
      <c r="E210" s="112">
        <v>1</v>
      </c>
      <c r="F210" s="113" t="s">
        <v>440</v>
      </c>
      <c r="H210" s="114">
        <f t="shared" si="16"/>
        <v>0</v>
      </c>
      <c r="J210" s="114">
        <f t="shared" si="17"/>
        <v>0</v>
      </c>
      <c r="K210" s="115">
        <v>3.4000000000000002E-4</v>
      </c>
      <c r="L210" s="115">
        <f t="shared" si="18"/>
        <v>3.4000000000000002E-4</v>
      </c>
      <c r="N210" s="112">
        <f t="shared" si="19"/>
        <v>0</v>
      </c>
      <c r="O210" s="113">
        <v>20</v>
      </c>
      <c r="P210" s="113" t="s">
        <v>154</v>
      </c>
      <c r="V210" s="116" t="s">
        <v>321</v>
      </c>
      <c r="W210" s="117">
        <v>0.61299999999999999</v>
      </c>
      <c r="X210" s="110" t="s">
        <v>657</v>
      </c>
      <c r="Y210" s="110" t="s">
        <v>655</v>
      </c>
      <c r="Z210" s="113" t="s">
        <v>323</v>
      </c>
      <c r="AB210" s="113">
        <v>1</v>
      </c>
      <c r="AC210" s="113" t="s">
        <v>157</v>
      </c>
      <c r="AJ210" s="86" t="s">
        <v>324</v>
      </c>
      <c r="AK210" s="86" t="s">
        <v>159</v>
      </c>
    </row>
    <row r="211" spans="1:37">
      <c r="A211" s="108">
        <v>155</v>
      </c>
      <c r="B211" s="109" t="s">
        <v>318</v>
      </c>
      <c r="C211" s="110" t="s">
        <v>658</v>
      </c>
      <c r="D211" s="111" t="s">
        <v>659</v>
      </c>
      <c r="E211" s="112">
        <v>2</v>
      </c>
      <c r="F211" s="113" t="s">
        <v>225</v>
      </c>
      <c r="H211" s="114">
        <f t="shared" si="16"/>
        <v>0</v>
      </c>
      <c r="J211" s="114">
        <f t="shared" si="17"/>
        <v>0</v>
      </c>
      <c r="L211" s="115">
        <f t="shared" si="18"/>
        <v>0</v>
      </c>
      <c r="N211" s="112">
        <f t="shared" si="19"/>
        <v>0</v>
      </c>
      <c r="O211" s="113">
        <v>20</v>
      </c>
      <c r="P211" s="113" t="s">
        <v>154</v>
      </c>
      <c r="V211" s="116" t="s">
        <v>321</v>
      </c>
      <c r="W211" s="117">
        <v>1.37</v>
      </c>
      <c r="X211" s="110" t="s">
        <v>660</v>
      </c>
      <c r="Y211" s="110" t="s">
        <v>658</v>
      </c>
      <c r="Z211" s="113" t="s">
        <v>323</v>
      </c>
      <c r="AB211" s="113">
        <v>1</v>
      </c>
      <c r="AC211" s="113" t="s">
        <v>157</v>
      </c>
      <c r="AJ211" s="86" t="s">
        <v>324</v>
      </c>
      <c r="AK211" s="86" t="s">
        <v>159</v>
      </c>
    </row>
    <row r="212" spans="1:37">
      <c r="A212" s="108">
        <v>156</v>
      </c>
      <c r="B212" s="109" t="s">
        <v>318</v>
      </c>
      <c r="C212" s="110" t="s">
        <v>661</v>
      </c>
      <c r="D212" s="111" t="s">
        <v>662</v>
      </c>
      <c r="E212" s="112">
        <v>4</v>
      </c>
      <c r="F212" s="113" t="s">
        <v>225</v>
      </c>
      <c r="H212" s="114">
        <f t="shared" si="16"/>
        <v>0</v>
      </c>
      <c r="J212" s="114">
        <f t="shared" si="17"/>
        <v>0</v>
      </c>
      <c r="K212" s="115">
        <v>8.0000000000000007E-5</v>
      </c>
      <c r="L212" s="115">
        <f t="shared" si="18"/>
        <v>3.2000000000000003E-4</v>
      </c>
      <c r="N212" s="112">
        <f t="shared" si="19"/>
        <v>0</v>
      </c>
      <c r="O212" s="113">
        <v>20</v>
      </c>
      <c r="P212" s="113" t="s">
        <v>154</v>
      </c>
      <c r="V212" s="116" t="s">
        <v>321</v>
      </c>
      <c r="W212" s="117">
        <v>1.8480000000000001</v>
      </c>
      <c r="X212" s="110" t="s">
        <v>661</v>
      </c>
      <c r="Y212" s="110" t="s">
        <v>661</v>
      </c>
      <c r="Z212" s="113" t="s">
        <v>323</v>
      </c>
      <c r="AB212" s="113">
        <v>1</v>
      </c>
      <c r="AC212" s="113" t="s">
        <v>157</v>
      </c>
      <c r="AJ212" s="86" t="s">
        <v>324</v>
      </c>
      <c r="AK212" s="86" t="s">
        <v>159</v>
      </c>
    </row>
    <row r="213" spans="1:37">
      <c r="A213" s="108">
        <v>157</v>
      </c>
      <c r="B213" s="109" t="s">
        <v>318</v>
      </c>
      <c r="C213" s="110" t="s">
        <v>663</v>
      </c>
      <c r="D213" s="111" t="s">
        <v>664</v>
      </c>
      <c r="E213" s="112">
        <v>1</v>
      </c>
      <c r="F213" s="113" t="s">
        <v>225</v>
      </c>
      <c r="H213" s="114">
        <f t="shared" si="16"/>
        <v>0</v>
      </c>
      <c r="J213" s="114">
        <f t="shared" si="17"/>
        <v>0</v>
      </c>
      <c r="K213" s="115">
        <v>8.0000000000000007E-5</v>
      </c>
      <c r="L213" s="115">
        <f t="shared" si="18"/>
        <v>8.0000000000000007E-5</v>
      </c>
      <c r="N213" s="112">
        <f t="shared" si="19"/>
        <v>0</v>
      </c>
      <c r="O213" s="113">
        <v>20</v>
      </c>
      <c r="P213" s="113" t="s">
        <v>154</v>
      </c>
      <c r="V213" s="116" t="s">
        <v>321</v>
      </c>
      <c r="W213" s="117">
        <v>0.46200000000000002</v>
      </c>
      <c r="X213" s="110" t="s">
        <v>663</v>
      </c>
      <c r="Y213" s="110" t="s">
        <v>663</v>
      </c>
      <c r="Z213" s="113" t="s">
        <v>323</v>
      </c>
      <c r="AB213" s="113">
        <v>7</v>
      </c>
      <c r="AC213" s="113" t="s">
        <v>157</v>
      </c>
      <c r="AJ213" s="86" t="s">
        <v>324</v>
      </c>
      <c r="AK213" s="86" t="s">
        <v>159</v>
      </c>
    </row>
    <row r="214" spans="1:37" ht="25.5">
      <c r="A214" s="108">
        <v>158</v>
      </c>
      <c r="B214" s="109" t="s">
        <v>318</v>
      </c>
      <c r="C214" s="110" t="s">
        <v>665</v>
      </c>
      <c r="D214" s="111" t="s">
        <v>666</v>
      </c>
      <c r="E214" s="112">
        <v>2</v>
      </c>
      <c r="F214" s="113" t="s">
        <v>440</v>
      </c>
      <c r="H214" s="114">
        <f t="shared" si="16"/>
        <v>0</v>
      </c>
      <c r="J214" s="114">
        <f t="shared" si="17"/>
        <v>0</v>
      </c>
      <c r="K214" s="115">
        <v>1.6000000000000001E-4</v>
      </c>
      <c r="L214" s="115">
        <f t="shared" si="18"/>
        <v>3.2000000000000003E-4</v>
      </c>
      <c r="N214" s="112">
        <f t="shared" si="19"/>
        <v>0</v>
      </c>
      <c r="O214" s="113">
        <v>20</v>
      </c>
      <c r="P214" s="113" t="s">
        <v>154</v>
      </c>
      <c r="V214" s="116" t="s">
        <v>321</v>
      </c>
      <c r="W214" s="117">
        <v>1.3380000000000001</v>
      </c>
      <c r="X214" s="110" t="s">
        <v>667</v>
      </c>
      <c r="Y214" s="110" t="s">
        <v>665</v>
      </c>
      <c r="Z214" s="113" t="s">
        <v>323</v>
      </c>
      <c r="AB214" s="113">
        <v>1</v>
      </c>
      <c r="AC214" s="113" t="s">
        <v>157</v>
      </c>
      <c r="AJ214" s="86" t="s">
        <v>324</v>
      </c>
      <c r="AK214" s="86" t="s">
        <v>159</v>
      </c>
    </row>
    <row r="215" spans="1:37" ht="25.5">
      <c r="A215" s="108">
        <v>159</v>
      </c>
      <c r="B215" s="109" t="s">
        <v>318</v>
      </c>
      <c r="C215" s="110" t="s">
        <v>668</v>
      </c>
      <c r="D215" s="111" t="s">
        <v>669</v>
      </c>
      <c r="E215" s="112">
        <v>1</v>
      </c>
      <c r="F215" s="113" t="s">
        <v>440</v>
      </c>
      <c r="H215" s="114">
        <f t="shared" si="16"/>
        <v>0</v>
      </c>
      <c r="J215" s="114">
        <f t="shared" si="17"/>
        <v>0</v>
      </c>
      <c r="K215" s="115">
        <v>1.6000000000000001E-4</v>
      </c>
      <c r="L215" s="115">
        <f t="shared" si="18"/>
        <v>1.6000000000000001E-4</v>
      </c>
      <c r="N215" s="112">
        <f t="shared" si="19"/>
        <v>0</v>
      </c>
      <c r="O215" s="113">
        <v>20</v>
      </c>
      <c r="P215" s="113" t="s">
        <v>154</v>
      </c>
      <c r="V215" s="116" t="s">
        <v>321</v>
      </c>
      <c r="W215" s="117">
        <v>0.66900000000000004</v>
      </c>
      <c r="X215" s="110" t="s">
        <v>670</v>
      </c>
      <c r="Y215" s="110" t="s">
        <v>668</v>
      </c>
      <c r="Z215" s="113" t="s">
        <v>323</v>
      </c>
      <c r="AB215" s="113">
        <v>1</v>
      </c>
      <c r="AC215" s="113" t="s">
        <v>157</v>
      </c>
      <c r="AJ215" s="86" t="s">
        <v>324</v>
      </c>
      <c r="AK215" s="86" t="s">
        <v>159</v>
      </c>
    </row>
    <row r="216" spans="1:37">
      <c r="A216" s="108">
        <v>160</v>
      </c>
      <c r="B216" s="109" t="s">
        <v>318</v>
      </c>
      <c r="C216" s="110" t="s">
        <v>671</v>
      </c>
      <c r="D216" s="111" t="s">
        <v>672</v>
      </c>
      <c r="E216" s="112">
        <v>1</v>
      </c>
      <c r="F216" s="113" t="s">
        <v>225</v>
      </c>
      <c r="H216" s="114">
        <f t="shared" si="16"/>
        <v>0</v>
      </c>
      <c r="J216" s="114">
        <f t="shared" si="17"/>
        <v>0</v>
      </c>
      <c r="K216" s="115">
        <v>9.0000000000000006E-5</v>
      </c>
      <c r="L216" s="115">
        <f t="shared" si="18"/>
        <v>9.0000000000000006E-5</v>
      </c>
      <c r="N216" s="112">
        <f t="shared" si="19"/>
        <v>0</v>
      </c>
      <c r="O216" s="113">
        <v>20</v>
      </c>
      <c r="P216" s="113" t="s">
        <v>154</v>
      </c>
      <c r="V216" s="116" t="s">
        <v>321</v>
      </c>
      <c r="W216" s="117">
        <v>0.72599999999999998</v>
      </c>
      <c r="X216" s="110" t="s">
        <v>673</v>
      </c>
      <c r="Y216" s="110" t="s">
        <v>671</v>
      </c>
      <c r="Z216" s="113" t="s">
        <v>323</v>
      </c>
      <c r="AB216" s="113">
        <v>1</v>
      </c>
      <c r="AC216" s="113" t="s">
        <v>157</v>
      </c>
      <c r="AJ216" s="86" t="s">
        <v>324</v>
      </c>
      <c r="AK216" s="86" t="s">
        <v>159</v>
      </c>
    </row>
    <row r="217" spans="1:37" ht="25.5">
      <c r="A217" s="108">
        <v>161</v>
      </c>
      <c r="B217" s="109" t="s">
        <v>318</v>
      </c>
      <c r="C217" s="110" t="s">
        <v>674</v>
      </c>
      <c r="D217" s="111" t="s">
        <v>675</v>
      </c>
      <c r="E217" s="112">
        <v>1</v>
      </c>
      <c r="F217" s="113" t="s">
        <v>225</v>
      </c>
      <c r="H217" s="114">
        <f t="shared" si="16"/>
        <v>0</v>
      </c>
      <c r="J217" s="114">
        <f t="shared" si="17"/>
        <v>0</v>
      </c>
      <c r="K217" s="115">
        <v>9.0000000000000006E-5</v>
      </c>
      <c r="L217" s="115">
        <f t="shared" si="18"/>
        <v>9.0000000000000006E-5</v>
      </c>
      <c r="N217" s="112">
        <f t="shared" si="19"/>
        <v>0</v>
      </c>
      <c r="O217" s="113">
        <v>20</v>
      </c>
      <c r="P217" s="113" t="s">
        <v>154</v>
      </c>
      <c r="V217" s="116" t="s">
        <v>321</v>
      </c>
      <c r="W217" s="117">
        <v>0.72599999999999998</v>
      </c>
      <c r="X217" s="110" t="s">
        <v>676</v>
      </c>
      <c r="Y217" s="110" t="s">
        <v>674</v>
      </c>
      <c r="Z217" s="113" t="s">
        <v>323</v>
      </c>
      <c r="AB217" s="113">
        <v>1</v>
      </c>
      <c r="AC217" s="113" t="s">
        <v>157</v>
      </c>
      <c r="AJ217" s="86" t="s">
        <v>324</v>
      </c>
      <c r="AK217" s="86" t="s">
        <v>159</v>
      </c>
    </row>
    <row r="218" spans="1:37">
      <c r="A218" s="108">
        <v>162</v>
      </c>
      <c r="B218" s="109" t="s">
        <v>318</v>
      </c>
      <c r="C218" s="110" t="s">
        <v>677</v>
      </c>
      <c r="D218" s="111" t="s">
        <v>678</v>
      </c>
      <c r="E218" s="112">
        <v>1</v>
      </c>
      <c r="F218" s="113" t="s">
        <v>225</v>
      </c>
      <c r="H218" s="114">
        <f t="shared" si="16"/>
        <v>0</v>
      </c>
      <c r="J218" s="114">
        <f t="shared" si="17"/>
        <v>0</v>
      </c>
      <c r="K218" s="115">
        <v>2.1900000000000001E-3</v>
      </c>
      <c r="L218" s="115">
        <f t="shared" si="18"/>
        <v>2.1900000000000001E-3</v>
      </c>
      <c r="N218" s="112">
        <f t="shared" si="19"/>
        <v>0</v>
      </c>
      <c r="O218" s="113">
        <v>20</v>
      </c>
      <c r="P218" s="113" t="s">
        <v>154</v>
      </c>
      <c r="V218" s="116" t="s">
        <v>321</v>
      </c>
      <c r="W218" s="117">
        <v>0.246</v>
      </c>
      <c r="X218" s="110" t="s">
        <v>679</v>
      </c>
      <c r="Y218" s="110" t="s">
        <v>677</v>
      </c>
      <c r="Z218" s="113" t="s">
        <v>323</v>
      </c>
      <c r="AB218" s="113">
        <v>7</v>
      </c>
      <c r="AC218" s="113" t="s">
        <v>157</v>
      </c>
      <c r="AJ218" s="86" t="s">
        <v>324</v>
      </c>
      <c r="AK218" s="86" t="s">
        <v>159</v>
      </c>
    </row>
    <row r="219" spans="1:37">
      <c r="A219" s="108">
        <v>163</v>
      </c>
      <c r="B219" s="109" t="s">
        <v>318</v>
      </c>
      <c r="C219" s="110" t="s">
        <v>680</v>
      </c>
      <c r="D219" s="111" t="s">
        <v>681</v>
      </c>
      <c r="E219" s="112">
        <v>5</v>
      </c>
      <c r="F219" s="113" t="s">
        <v>225</v>
      </c>
      <c r="H219" s="114">
        <f t="shared" si="16"/>
        <v>0</v>
      </c>
      <c r="J219" s="114">
        <f t="shared" si="17"/>
        <v>0</v>
      </c>
      <c r="K219" s="115">
        <v>9.0000000000000006E-5</v>
      </c>
      <c r="L219" s="115">
        <f t="shared" si="18"/>
        <v>4.5000000000000004E-4</v>
      </c>
      <c r="N219" s="112">
        <f t="shared" si="19"/>
        <v>0</v>
      </c>
      <c r="O219" s="113">
        <v>20</v>
      </c>
      <c r="P219" s="113" t="s">
        <v>154</v>
      </c>
      <c r="V219" s="116" t="s">
        <v>321</v>
      </c>
      <c r="W219" s="117">
        <v>1.37</v>
      </c>
      <c r="X219" s="110" t="s">
        <v>682</v>
      </c>
      <c r="Y219" s="110" t="s">
        <v>680</v>
      </c>
      <c r="Z219" s="113" t="s">
        <v>323</v>
      </c>
      <c r="AB219" s="113">
        <v>1</v>
      </c>
      <c r="AC219" s="113" t="s">
        <v>157</v>
      </c>
      <c r="AJ219" s="86" t="s">
        <v>324</v>
      </c>
      <c r="AK219" s="86" t="s">
        <v>159</v>
      </c>
    </row>
    <row r="220" spans="1:37">
      <c r="A220" s="108">
        <v>164</v>
      </c>
      <c r="B220" s="109" t="s">
        <v>318</v>
      </c>
      <c r="C220" s="110" t="s">
        <v>683</v>
      </c>
      <c r="D220" s="111" t="s">
        <v>684</v>
      </c>
      <c r="E220" s="112">
        <v>2</v>
      </c>
      <c r="F220" s="113" t="s">
        <v>225</v>
      </c>
      <c r="H220" s="114">
        <f t="shared" si="16"/>
        <v>0</v>
      </c>
      <c r="J220" s="114">
        <f t="shared" si="17"/>
        <v>0</v>
      </c>
      <c r="K220" s="115">
        <v>9.0000000000000006E-5</v>
      </c>
      <c r="L220" s="115">
        <f t="shared" si="18"/>
        <v>1.8000000000000001E-4</v>
      </c>
      <c r="N220" s="112">
        <f t="shared" si="19"/>
        <v>0</v>
      </c>
      <c r="O220" s="113">
        <v>20</v>
      </c>
      <c r="P220" s="113" t="s">
        <v>154</v>
      </c>
      <c r="V220" s="116" t="s">
        <v>321</v>
      </c>
      <c r="W220" s="117">
        <v>0.55800000000000005</v>
      </c>
      <c r="X220" s="110" t="s">
        <v>685</v>
      </c>
      <c r="Y220" s="110" t="s">
        <v>683</v>
      </c>
      <c r="Z220" s="113" t="s">
        <v>323</v>
      </c>
      <c r="AB220" s="113">
        <v>1</v>
      </c>
      <c r="AC220" s="113" t="s">
        <v>157</v>
      </c>
      <c r="AJ220" s="86" t="s">
        <v>324</v>
      </c>
      <c r="AK220" s="86" t="s">
        <v>159</v>
      </c>
    </row>
    <row r="221" spans="1:37">
      <c r="A221" s="108">
        <v>165</v>
      </c>
      <c r="B221" s="109" t="s">
        <v>318</v>
      </c>
      <c r="C221" s="110" t="s">
        <v>686</v>
      </c>
      <c r="D221" s="111" t="s">
        <v>687</v>
      </c>
      <c r="E221" s="112">
        <v>1</v>
      </c>
      <c r="F221" s="113" t="s">
        <v>225</v>
      </c>
      <c r="H221" s="114">
        <f t="shared" si="16"/>
        <v>0</v>
      </c>
      <c r="J221" s="114">
        <f t="shared" si="17"/>
        <v>0</v>
      </c>
      <c r="K221" s="115">
        <v>9.0000000000000006E-5</v>
      </c>
      <c r="L221" s="115">
        <f t="shared" si="18"/>
        <v>9.0000000000000006E-5</v>
      </c>
      <c r="N221" s="112">
        <f t="shared" si="19"/>
        <v>0</v>
      </c>
      <c r="O221" s="113">
        <v>20</v>
      </c>
      <c r="P221" s="113" t="s">
        <v>154</v>
      </c>
      <c r="V221" s="116" t="s">
        <v>321</v>
      </c>
      <c r="W221" s="117">
        <v>0.61399999999999999</v>
      </c>
      <c r="X221" s="110" t="s">
        <v>688</v>
      </c>
      <c r="Y221" s="110" t="s">
        <v>686</v>
      </c>
      <c r="Z221" s="113" t="s">
        <v>323</v>
      </c>
      <c r="AB221" s="113">
        <v>1</v>
      </c>
      <c r="AC221" s="113" t="s">
        <v>157</v>
      </c>
      <c r="AJ221" s="86" t="s">
        <v>324</v>
      </c>
      <c r="AK221" s="86" t="s">
        <v>159</v>
      </c>
    </row>
    <row r="222" spans="1:37">
      <c r="A222" s="108">
        <v>166</v>
      </c>
      <c r="B222" s="109" t="s">
        <v>318</v>
      </c>
      <c r="C222" s="110" t="s">
        <v>689</v>
      </c>
      <c r="D222" s="111" t="s">
        <v>690</v>
      </c>
      <c r="E222" s="112">
        <v>1</v>
      </c>
      <c r="F222" s="113" t="s">
        <v>225</v>
      </c>
      <c r="H222" s="114">
        <f t="shared" si="16"/>
        <v>0</v>
      </c>
      <c r="J222" s="114">
        <f t="shared" si="17"/>
        <v>0</v>
      </c>
      <c r="K222" s="115">
        <v>9.0000000000000006E-5</v>
      </c>
      <c r="L222" s="115">
        <f t="shared" si="18"/>
        <v>9.0000000000000006E-5</v>
      </c>
      <c r="N222" s="112">
        <f t="shared" si="19"/>
        <v>0</v>
      </c>
      <c r="O222" s="113">
        <v>20</v>
      </c>
      <c r="P222" s="113" t="s">
        <v>154</v>
      </c>
      <c r="V222" s="116" t="s">
        <v>321</v>
      </c>
      <c r="W222" s="117">
        <v>0.52900000000000003</v>
      </c>
      <c r="X222" s="110" t="s">
        <v>691</v>
      </c>
      <c r="Y222" s="110" t="s">
        <v>689</v>
      </c>
      <c r="Z222" s="113" t="s">
        <v>323</v>
      </c>
      <c r="AB222" s="113">
        <v>1</v>
      </c>
      <c r="AC222" s="113" t="s">
        <v>157</v>
      </c>
      <c r="AJ222" s="86" t="s">
        <v>324</v>
      </c>
      <c r="AK222" s="86" t="s">
        <v>159</v>
      </c>
    </row>
    <row r="223" spans="1:37">
      <c r="A223" s="108">
        <v>167</v>
      </c>
      <c r="B223" s="109" t="s">
        <v>318</v>
      </c>
      <c r="C223" s="110" t="s">
        <v>692</v>
      </c>
      <c r="D223" s="111" t="s">
        <v>693</v>
      </c>
      <c r="E223" s="112">
        <v>1</v>
      </c>
      <c r="F223" s="113" t="s">
        <v>225</v>
      </c>
      <c r="H223" s="114">
        <f t="shared" si="16"/>
        <v>0</v>
      </c>
      <c r="J223" s="114">
        <f t="shared" si="17"/>
        <v>0</v>
      </c>
      <c r="K223" s="115">
        <v>1.6000000000000001E-4</v>
      </c>
      <c r="L223" s="115">
        <f t="shared" si="18"/>
        <v>1.6000000000000001E-4</v>
      </c>
      <c r="N223" s="112">
        <f t="shared" si="19"/>
        <v>0</v>
      </c>
      <c r="O223" s="113">
        <v>20</v>
      </c>
      <c r="P223" s="113" t="s">
        <v>154</v>
      </c>
      <c r="V223" s="116" t="s">
        <v>321</v>
      </c>
      <c r="W223" s="117">
        <v>2.1000000000000001E-2</v>
      </c>
      <c r="X223" s="110" t="s">
        <v>694</v>
      </c>
      <c r="Y223" s="110" t="s">
        <v>692</v>
      </c>
      <c r="Z223" s="113" t="s">
        <v>323</v>
      </c>
      <c r="AB223" s="113">
        <v>1</v>
      </c>
      <c r="AC223" s="113" t="s">
        <v>157</v>
      </c>
      <c r="AJ223" s="86" t="s">
        <v>324</v>
      </c>
      <c r="AK223" s="86" t="s">
        <v>159</v>
      </c>
    </row>
    <row r="224" spans="1:37">
      <c r="A224" s="108">
        <v>168</v>
      </c>
      <c r="B224" s="109" t="s">
        <v>318</v>
      </c>
      <c r="C224" s="110" t="s">
        <v>695</v>
      </c>
      <c r="D224" s="111" t="s">
        <v>696</v>
      </c>
      <c r="E224" s="112">
        <v>3</v>
      </c>
      <c r="F224" s="113" t="s">
        <v>225</v>
      </c>
      <c r="H224" s="114">
        <f t="shared" si="16"/>
        <v>0</v>
      </c>
      <c r="J224" s="114">
        <f t="shared" si="17"/>
        <v>0</v>
      </c>
      <c r="K224" s="115">
        <v>1.6000000000000001E-4</v>
      </c>
      <c r="L224" s="115">
        <f t="shared" si="18"/>
        <v>4.8000000000000007E-4</v>
      </c>
      <c r="N224" s="112">
        <f t="shared" si="19"/>
        <v>0</v>
      </c>
      <c r="O224" s="113">
        <v>20</v>
      </c>
      <c r="P224" s="113" t="s">
        <v>154</v>
      </c>
      <c r="V224" s="116" t="s">
        <v>321</v>
      </c>
      <c r="W224" s="117">
        <v>6.3E-2</v>
      </c>
      <c r="X224" s="110" t="s">
        <v>697</v>
      </c>
      <c r="Y224" s="110" t="s">
        <v>695</v>
      </c>
      <c r="Z224" s="113" t="s">
        <v>323</v>
      </c>
      <c r="AB224" s="113">
        <v>1</v>
      </c>
      <c r="AC224" s="113" t="s">
        <v>157</v>
      </c>
      <c r="AJ224" s="86" t="s">
        <v>324</v>
      </c>
      <c r="AK224" s="86" t="s">
        <v>159</v>
      </c>
    </row>
    <row r="225" spans="1:37">
      <c r="A225" s="108">
        <v>169</v>
      </c>
      <c r="B225" s="109" t="s">
        <v>318</v>
      </c>
      <c r="C225" s="110" t="s">
        <v>698</v>
      </c>
      <c r="D225" s="111" t="s">
        <v>699</v>
      </c>
      <c r="E225" s="112">
        <v>1</v>
      </c>
      <c r="F225" s="113" t="s">
        <v>225</v>
      </c>
      <c r="H225" s="114">
        <f t="shared" si="16"/>
        <v>0</v>
      </c>
      <c r="J225" s="114">
        <f t="shared" si="17"/>
        <v>0</v>
      </c>
      <c r="K225" s="115">
        <v>1.6000000000000001E-4</v>
      </c>
      <c r="L225" s="115">
        <f t="shared" si="18"/>
        <v>1.6000000000000001E-4</v>
      </c>
      <c r="N225" s="112">
        <f t="shared" si="19"/>
        <v>0</v>
      </c>
      <c r="O225" s="113">
        <v>20</v>
      </c>
      <c r="P225" s="113" t="s">
        <v>154</v>
      </c>
      <c r="V225" s="116" t="s">
        <v>321</v>
      </c>
      <c r="W225" s="117">
        <v>2.1000000000000001E-2</v>
      </c>
      <c r="X225" s="110" t="s">
        <v>700</v>
      </c>
      <c r="Y225" s="110" t="s">
        <v>698</v>
      </c>
      <c r="Z225" s="113" t="s">
        <v>323</v>
      </c>
      <c r="AB225" s="113">
        <v>1</v>
      </c>
      <c r="AC225" s="113" t="s">
        <v>157</v>
      </c>
      <c r="AJ225" s="86" t="s">
        <v>324</v>
      </c>
      <c r="AK225" s="86" t="s">
        <v>159</v>
      </c>
    </row>
    <row r="226" spans="1:37" ht="25.5">
      <c r="A226" s="108">
        <v>170</v>
      </c>
      <c r="B226" s="109" t="s">
        <v>318</v>
      </c>
      <c r="C226" s="110" t="s">
        <v>701</v>
      </c>
      <c r="D226" s="111" t="s">
        <v>702</v>
      </c>
      <c r="E226" s="112">
        <v>59.176000000000002</v>
      </c>
      <c r="F226" s="113" t="s">
        <v>59</v>
      </c>
      <c r="H226" s="114">
        <f t="shared" si="16"/>
        <v>0</v>
      </c>
      <c r="J226" s="114">
        <f t="shared" si="17"/>
        <v>0</v>
      </c>
      <c r="L226" s="115">
        <f t="shared" si="18"/>
        <v>0</v>
      </c>
      <c r="N226" s="112">
        <f t="shared" si="19"/>
        <v>0</v>
      </c>
      <c r="O226" s="113">
        <v>20</v>
      </c>
      <c r="P226" s="113" t="s">
        <v>154</v>
      </c>
      <c r="V226" s="116" t="s">
        <v>321</v>
      </c>
      <c r="X226" s="110" t="s">
        <v>703</v>
      </c>
      <c r="Y226" s="110" t="s">
        <v>701</v>
      </c>
      <c r="Z226" s="113" t="s">
        <v>423</v>
      </c>
      <c r="AB226" s="113">
        <v>1</v>
      </c>
      <c r="AC226" s="113" t="s">
        <v>157</v>
      </c>
      <c r="AJ226" s="86" t="s">
        <v>324</v>
      </c>
      <c r="AK226" s="86" t="s">
        <v>159</v>
      </c>
    </row>
    <row r="227" spans="1:37">
      <c r="D227" s="165" t="s">
        <v>704</v>
      </c>
      <c r="E227" s="166">
        <f>J227</f>
        <v>0</v>
      </c>
      <c r="H227" s="166">
        <f>SUM(H171:H226)</f>
        <v>0</v>
      </c>
      <c r="I227" s="166">
        <f>SUM(I171:I226)</f>
        <v>0</v>
      </c>
      <c r="J227" s="166">
        <f>SUM(J171:J226)</f>
        <v>0</v>
      </c>
      <c r="L227" s="167">
        <f>SUM(L171:L226)</f>
        <v>0.12790000000000001</v>
      </c>
      <c r="N227" s="168">
        <f>SUM(N171:N226)</f>
        <v>0.30700000000000005</v>
      </c>
      <c r="W227" s="117">
        <f>SUM(W171:W226)</f>
        <v>87.262000000000015</v>
      </c>
    </row>
    <row r="229" spans="1:37">
      <c r="B229" s="110" t="s">
        <v>705</v>
      </c>
    </row>
    <row r="230" spans="1:37" ht="25.5">
      <c r="A230" s="108">
        <v>171</v>
      </c>
      <c r="B230" s="109" t="s">
        <v>706</v>
      </c>
      <c r="C230" s="110" t="s">
        <v>707</v>
      </c>
      <c r="D230" s="111" t="s">
        <v>708</v>
      </c>
      <c r="E230" s="112">
        <v>200</v>
      </c>
      <c r="F230" s="113" t="s">
        <v>709</v>
      </c>
      <c r="H230" s="114">
        <f t="shared" ref="H230:H236" si="20">ROUND(E230*G230,2)</f>
        <v>0</v>
      </c>
      <c r="J230" s="114">
        <f t="shared" ref="J230:J236" si="21">ROUND(E230*G230,2)</f>
        <v>0</v>
      </c>
      <c r="K230" s="115">
        <v>6.0000000000000002E-5</v>
      </c>
      <c r="L230" s="115">
        <f t="shared" ref="L230:L236" si="22">E230*K230</f>
        <v>1.2E-2</v>
      </c>
      <c r="N230" s="112">
        <f t="shared" ref="N230:N236" si="23">E230*M230</f>
        <v>0</v>
      </c>
      <c r="O230" s="113">
        <v>20</v>
      </c>
      <c r="P230" s="113" t="s">
        <v>154</v>
      </c>
      <c r="V230" s="116" t="s">
        <v>321</v>
      </c>
      <c r="W230" s="117">
        <v>26.2</v>
      </c>
      <c r="X230" s="110" t="s">
        <v>710</v>
      </c>
      <c r="Y230" s="110" t="s">
        <v>707</v>
      </c>
      <c r="Z230" s="113" t="s">
        <v>711</v>
      </c>
      <c r="AB230" s="113">
        <v>1</v>
      </c>
      <c r="AC230" s="113" t="s">
        <v>157</v>
      </c>
      <c r="AJ230" s="86" t="s">
        <v>324</v>
      </c>
      <c r="AK230" s="86" t="s">
        <v>159</v>
      </c>
    </row>
    <row r="231" spans="1:37">
      <c r="A231" s="108">
        <v>172</v>
      </c>
      <c r="B231" s="109" t="s">
        <v>706</v>
      </c>
      <c r="C231" s="110" t="s">
        <v>712</v>
      </c>
      <c r="D231" s="111" t="s">
        <v>713</v>
      </c>
      <c r="E231" s="112">
        <v>21</v>
      </c>
      <c r="F231" s="113" t="s">
        <v>373</v>
      </c>
      <c r="H231" s="114">
        <f t="shared" si="20"/>
        <v>0</v>
      </c>
      <c r="J231" s="114">
        <f t="shared" si="21"/>
        <v>0</v>
      </c>
      <c r="K231" s="115">
        <v>6.0000000000000002E-5</v>
      </c>
      <c r="L231" s="115">
        <f t="shared" si="22"/>
        <v>1.2600000000000001E-3</v>
      </c>
      <c r="N231" s="112">
        <f t="shared" si="23"/>
        <v>0</v>
      </c>
      <c r="O231" s="113">
        <v>20</v>
      </c>
      <c r="P231" s="113" t="s">
        <v>154</v>
      </c>
      <c r="V231" s="116" t="s">
        <v>321</v>
      </c>
      <c r="W231" s="117">
        <v>2.7509999999999999</v>
      </c>
      <c r="X231" s="110" t="s">
        <v>714</v>
      </c>
      <c r="Y231" s="110" t="s">
        <v>712</v>
      </c>
      <c r="Z231" s="113" t="s">
        <v>711</v>
      </c>
      <c r="AB231" s="113">
        <v>1</v>
      </c>
      <c r="AC231" s="113" t="s">
        <v>157</v>
      </c>
      <c r="AJ231" s="86" t="s">
        <v>324</v>
      </c>
      <c r="AK231" s="86" t="s">
        <v>159</v>
      </c>
    </row>
    <row r="232" spans="1:37">
      <c r="A232" s="108">
        <v>173</v>
      </c>
      <c r="B232" s="109" t="s">
        <v>706</v>
      </c>
      <c r="C232" s="110" t="s">
        <v>715</v>
      </c>
      <c r="D232" s="111" t="s">
        <v>716</v>
      </c>
      <c r="E232" s="112">
        <v>6</v>
      </c>
      <c r="F232" s="113" t="s">
        <v>373</v>
      </c>
      <c r="H232" s="114">
        <f t="shared" si="20"/>
        <v>0</v>
      </c>
      <c r="J232" s="114">
        <f t="shared" si="21"/>
        <v>0</v>
      </c>
      <c r="K232" s="115">
        <v>6.0000000000000002E-5</v>
      </c>
      <c r="L232" s="115">
        <f t="shared" si="22"/>
        <v>3.6000000000000002E-4</v>
      </c>
      <c r="N232" s="112">
        <f t="shared" si="23"/>
        <v>0</v>
      </c>
      <c r="O232" s="113">
        <v>20</v>
      </c>
      <c r="P232" s="113" t="s">
        <v>154</v>
      </c>
      <c r="V232" s="116" t="s">
        <v>321</v>
      </c>
      <c r="W232" s="117">
        <v>0.78600000000000003</v>
      </c>
      <c r="X232" s="110" t="s">
        <v>717</v>
      </c>
      <c r="Y232" s="110" t="s">
        <v>715</v>
      </c>
      <c r="Z232" s="113" t="s">
        <v>711</v>
      </c>
      <c r="AB232" s="113">
        <v>1</v>
      </c>
      <c r="AC232" s="113" t="s">
        <v>157</v>
      </c>
      <c r="AJ232" s="86" t="s">
        <v>324</v>
      </c>
      <c r="AK232" s="86" t="s">
        <v>159</v>
      </c>
    </row>
    <row r="233" spans="1:37">
      <c r="A233" s="108">
        <v>174</v>
      </c>
      <c r="B233" s="109" t="s">
        <v>706</v>
      </c>
      <c r="C233" s="110" t="s">
        <v>718</v>
      </c>
      <c r="D233" s="111" t="s">
        <v>719</v>
      </c>
      <c r="E233" s="112">
        <v>6</v>
      </c>
      <c r="F233" s="113" t="s">
        <v>373</v>
      </c>
      <c r="H233" s="114">
        <f t="shared" si="20"/>
        <v>0</v>
      </c>
      <c r="J233" s="114">
        <f t="shared" si="21"/>
        <v>0</v>
      </c>
      <c r="K233" s="115">
        <v>6.0000000000000002E-5</v>
      </c>
      <c r="L233" s="115">
        <f t="shared" si="22"/>
        <v>3.6000000000000002E-4</v>
      </c>
      <c r="N233" s="112">
        <f t="shared" si="23"/>
        <v>0</v>
      </c>
      <c r="O233" s="113">
        <v>20</v>
      </c>
      <c r="P233" s="113" t="s">
        <v>154</v>
      </c>
      <c r="V233" s="116" t="s">
        <v>321</v>
      </c>
      <c r="W233" s="117">
        <v>0.78600000000000003</v>
      </c>
      <c r="X233" s="110" t="s">
        <v>720</v>
      </c>
      <c r="Y233" s="110" t="s">
        <v>718</v>
      </c>
      <c r="Z233" s="113" t="s">
        <v>711</v>
      </c>
      <c r="AB233" s="113">
        <v>1</v>
      </c>
      <c r="AC233" s="113" t="s">
        <v>157</v>
      </c>
      <c r="AJ233" s="86" t="s">
        <v>324</v>
      </c>
      <c r="AK233" s="86" t="s">
        <v>159</v>
      </c>
    </row>
    <row r="234" spans="1:37">
      <c r="A234" s="108">
        <v>175</v>
      </c>
      <c r="B234" s="109" t="s">
        <v>706</v>
      </c>
      <c r="C234" s="110" t="s">
        <v>721</v>
      </c>
      <c r="D234" s="111" t="s">
        <v>722</v>
      </c>
      <c r="E234" s="112">
        <v>33</v>
      </c>
      <c r="F234" s="113" t="s">
        <v>373</v>
      </c>
      <c r="H234" s="114">
        <f t="shared" si="20"/>
        <v>0</v>
      </c>
      <c r="J234" s="114">
        <f t="shared" si="21"/>
        <v>0</v>
      </c>
      <c r="K234" s="115">
        <v>6.0000000000000002E-5</v>
      </c>
      <c r="L234" s="115">
        <f t="shared" si="22"/>
        <v>1.98E-3</v>
      </c>
      <c r="N234" s="112">
        <f t="shared" si="23"/>
        <v>0</v>
      </c>
      <c r="O234" s="113">
        <v>20</v>
      </c>
      <c r="P234" s="113" t="s">
        <v>154</v>
      </c>
      <c r="V234" s="116" t="s">
        <v>321</v>
      </c>
      <c r="W234" s="117">
        <v>4.3230000000000004</v>
      </c>
      <c r="X234" s="110" t="s">
        <v>723</v>
      </c>
      <c r="Y234" s="110" t="s">
        <v>721</v>
      </c>
      <c r="Z234" s="113" t="s">
        <v>711</v>
      </c>
      <c r="AB234" s="113">
        <v>1</v>
      </c>
      <c r="AC234" s="113" t="s">
        <v>157</v>
      </c>
      <c r="AJ234" s="86" t="s">
        <v>324</v>
      </c>
      <c r="AK234" s="86" t="s">
        <v>159</v>
      </c>
    </row>
    <row r="235" spans="1:37">
      <c r="A235" s="108">
        <v>176</v>
      </c>
      <c r="B235" s="109" t="s">
        <v>706</v>
      </c>
      <c r="C235" s="110" t="s">
        <v>724</v>
      </c>
      <c r="D235" s="111" t="s">
        <v>725</v>
      </c>
      <c r="E235" s="112">
        <v>1</v>
      </c>
      <c r="F235" s="113" t="s">
        <v>373</v>
      </c>
      <c r="H235" s="114">
        <f t="shared" si="20"/>
        <v>0</v>
      </c>
      <c r="J235" s="114">
        <f t="shared" si="21"/>
        <v>0</v>
      </c>
      <c r="K235" s="115">
        <v>6.0000000000000002E-5</v>
      </c>
      <c r="L235" s="115">
        <f t="shared" si="22"/>
        <v>6.0000000000000002E-5</v>
      </c>
      <c r="N235" s="112">
        <f t="shared" si="23"/>
        <v>0</v>
      </c>
      <c r="O235" s="113">
        <v>20</v>
      </c>
      <c r="P235" s="113" t="s">
        <v>154</v>
      </c>
      <c r="V235" s="116" t="s">
        <v>321</v>
      </c>
      <c r="W235" s="117">
        <v>0.13100000000000001</v>
      </c>
      <c r="X235" s="110" t="s">
        <v>726</v>
      </c>
      <c r="Y235" s="110" t="s">
        <v>724</v>
      </c>
      <c r="Z235" s="113" t="s">
        <v>711</v>
      </c>
      <c r="AB235" s="113">
        <v>1</v>
      </c>
      <c r="AC235" s="113" t="s">
        <v>157</v>
      </c>
      <c r="AJ235" s="86" t="s">
        <v>324</v>
      </c>
      <c r="AK235" s="86" t="s">
        <v>159</v>
      </c>
    </row>
    <row r="236" spans="1:37" ht="25.5">
      <c r="A236" s="108">
        <v>177</v>
      </c>
      <c r="B236" s="109" t="s">
        <v>706</v>
      </c>
      <c r="C236" s="110" t="s">
        <v>727</v>
      </c>
      <c r="D236" s="111" t="s">
        <v>728</v>
      </c>
      <c r="E236" s="112">
        <v>35.268000000000001</v>
      </c>
      <c r="F236" s="113" t="s">
        <v>59</v>
      </c>
      <c r="H236" s="114">
        <f t="shared" si="20"/>
        <v>0</v>
      </c>
      <c r="J236" s="114">
        <f t="shared" si="21"/>
        <v>0</v>
      </c>
      <c r="L236" s="115">
        <f t="shared" si="22"/>
        <v>0</v>
      </c>
      <c r="N236" s="112">
        <f t="shared" si="23"/>
        <v>0</v>
      </c>
      <c r="O236" s="113">
        <v>20</v>
      </c>
      <c r="P236" s="113" t="s">
        <v>154</v>
      </c>
      <c r="V236" s="116" t="s">
        <v>321</v>
      </c>
      <c r="X236" s="110" t="s">
        <v>729</v>
      </c>
      <c r="Y236" s="110" t="s">
        <v>727</v>
      </c>
      <c r="Z236" s="113" t="s">
        <v>711</v>
      </c>
      <c r="AB236" s="113">
        <v>1</v>
      </c>
      <c r="AC236" s="113" t="s">
        <v>157</v>
      </c>
      <c r="AJ236" s="86" t="s">
        <v>324</v>
      </c>
      <c r="AK236" s="86" t="s">
        <v>159</v>
      </c>
    </row>
    <row r="237" spans="1:37">
      <c r="D237" s="165" t="s">
        <v>730</v>
      </c>
      <c r="E237" s="166">
        <f>J237</f>
        <v>0</v>
      </c>
      <c r="H237" s="166">
        <f>SUM(H229:H236)</f>
        <v>0</v>
      </c>
      <c r="I237" s="166">
        <f>SUM(I229:I236)</f>
        <v>0</v>
      </c>
      <c r="J237" s="166">
        <f>SUM(J229:J236)</f>
        <v>0</v>
      </c>
      <c r="L237" s="167">
        <f>SUM(L229:L236)</f>
        <v>1.602E-2</v>
      </c>
      <c r="N237" s="168">
        <f>SUM(N229:N236)</f>
        <v>0</v>
      </c>
      <c r="W237" s="117">
        <f>SUM(W229:W236)</f>
        <v>34.977000000000004</v>
      </c>
    </row>
    <row r="239" spans="1:37">
      <c r="D239" s="165" t="s">
        <v>731</v>
      </c>
      <c r="E239" s="166">
        <f>J239</f>
        <v>0</v>
      </c>
      <c r="H239" s="166">
        <f>+H123+H169+H227+H237</f>
        <v>0</v>
      </c>
      <c r="I239" s="166">
        <f>+I123+I169+I227+I237</f>
        <v>0</v>
      </c>
      <c r="J239" s="166">
        <f>+J123+J169+J227+J237</f>
        <v>0</v>
      </c>
      <c r="L239" s="167">
        <f>+L123+L169+L227+L237</f>
        <v>3.3699500000000007</v>
      </c>
      <c r="N239" s="168">
        <f>+N123+N169+N227+N237</f>
        <v>0.39300000000000007</v>
      </c>
      <c r="W239" s="117">
        <f>+W123+W169+W227+W237</f>
        <v>648.22300000000007</v>
      </c>
    </row>
    <row r="241" spans="4:23">
      <c r="D241" s="169" t="s">
        <v>732</v>
      </c>
      <c r="E241" s="166">
        <f>J241</f>
        <v>0</v>
      </c>
      <c r="H241" s="166">
        <f>+H86+H239</f>
        <v>0</v>
      </c>
      <c r="I241" s="166">
        <f>+I86+I239</f>
        <v>0</v>
      </c>
      <c r="J241" s="166">
        <f>+J86+J239</f>
        <v>0</v>
      </c>
      <c r="L241" s="167">
        <f>+L86+L239</f>
        <v>63.029807340000005</v>
      </c>
      <c r="N241" s="168">
        <f>+N86+N239</f>
        <v>26.748000000000005</v>
      </c>
      <c r="W241" s="117">
        <f>+W86+W239</f>
        <v>1694.3609999999999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118</v>
      </c>
      <c r="B1" s="98"/>
      <c r="C1" s="98"/>
      <c r="D1" s="99" t="s">
        <v>5</v>
      </c>
    </row>
    <row r="2" spans="1:6">
      <c r="A2" s="97" t="s">
        <v>120</v>
      </c>
      <c r="B2" s="98"/>
      <c r="C2" s="98"/>
      <c r="D2" s="99" t="s">
        <v>121</v>
      </c>
    </row>
    <row r="3" spans="1:6">
      <c r="A3" s="97" t="s">
        <v>16</v>
      </c>
      <c r="B3" s="98"/>
      <c r="C3" s="98"/>
      <c r="D3" s="99" t="s">
        <v>122</v>
      </c>
    </row>
    <row r="4" spans="1:6">
      <c r="A4" s="98"/>
      <c r="B4" s="98"/>
      <c r="C4" s="98"/>
      <c r="D4" s="98"/>
    </row>
    <row r="5" spans="1:6">
      <c r="A5" s="97" t="s">
        <v>123</v>
      </c>
      <c r="B5" s="98"/>
      <c r="C5" s="98"/>
      <c r="D5" s="98"/>
    </row>
    <row r="6" spans="1:6">
      <c r="A6" s="97" t="s">
        <v>124</v>
      </c>
      <c r="B6" s="98"/>
      <c r="C6" s="98"/>
      <c r="D6" s="98"/>
    </row>
    <row r="7" spans="1:6">
      <c r="A7" s="97" t="s">
        <v>125</v>
      </c>
      <c r="B7" s="98"/>
      <c r="C7" s="98"/>
      <c r="D7" s="98"/>
    </row>
    <row r="8" spans="1:6">
      <c r="A8" s="86" t="s">
        <v>126</v>
      </c>
      <c r="B8" s="100"/>
      <c r="C8" s="101"/>
      <c r="D8" s="102"/>
    </row>
    <row r="9" spans="1:6">
      <c r="A9" s="103" t="s">
        <v>68</v>
      </c>
      <c r="B9" s="103" t="s">
        <v>69</v>
      </c>
      <c r="C9" s="103" t="s">
        <v>70</v>
      </c>
      <c r="D9" s="104" t="s">
        <v>71</v>
      </c>
      <c r="F9" s="86" t="s">
        <v>733</v>
      </c>
    </row>
    <row r="10" spans="1:6">
      <c r="A10" s="105"/>
      <c r="B10" s="105"/>
      <c r="C10" s="106"/>
      <c r="D10" s="10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118</v>
      </c>
      <c r="C1" s="86"/>
      <c r="E1" s="90" t="s">
        <v>119</v>
      </c>
      <c r="F1" s="86"/>
      <c r="G1" s="86"/>
      <c r="Z1" s="83" t="s">
        <v>6</v>
      </c>
      <c r="AA1" s="83" t="s">
        <v>7</v>
      </c>
      <c r="AB1" s="83" t="s">
        <v>8</v>
      </c>
      <c r="AC1" s="83" t="s">
        <v>9</v>
      </c>
      <c r="AD1" s="83" t="s">
        <v>10</v>
      </c>
    </row>
    <row r="2" spans="1:30">
      <c r="A2" s="90" t="s">
        <v>120</v>
      </c>
      <c r="C2" s="86"/>
      <c r="E2" s="90" t="s">
        <v>121</v>
      </c>
      <c r="F2" s="86"/>
      <c r="G2" s="86"/>
      <c r="Z2" s="83" t="s">
        <v>13</v>
      </c>
      <c r="AA2" s="84" t="s">
        <v>72</v>
      </c>
      <c r="AB2" s="84" t="s">
        <v>15</v>
      </c>
      <c r="AC2" s="84"/>
      <c r="AD2" s="85"/>
    </row>
    <row r="3" spans="1:30">
      <c r="A3" s="90" t="s">
        <v>16</v>
      </c>
      <c r="C3" s="86"/>
      <c r="E3" s="90" t="s">
        <v>122</v>
      </c>
      <c r="F3" s="86"/>
      <c r="G3" s="86"/>
      <c r="Z3" s="83" t="s">
        <v>17</v>
      </c>
      <c r="AA3" s="84" t="s">
        <v>73</v>
      </c>
      <c r="AB3" s="84" t="s">
        <v>15</v>
      </c>
      <c r="AC3" s="84" t="s">
        <v>19</v>
      </c>
      <c r="AD3" s="85" t="s">
        <v>20</v>
      </c>
    </row>
    <row r="4" spans="1:30">
      <c r="B4" s="86"/>
      <c r="C4" s="86"/>
      <c r="D4" s="86"/>
      <c r="E4" s="86"/>
      <c r="F4" s="86"/>
      <c r="G4" s="86"/>
      <c r="Z4" s="83" t="s">
        <v>21</v>
      </c>
      <c r="AA4" s="84" t="s">
        <v>74</v>
      </c>
      <c r="AB4" s="84" t="s">
        <v>15</v>
      </c>
      <c r="AC4" s="84"/>
      <c r="AD4" s="85"/>
    </row>
    <row r="5" spans="1:30">
      <c r="A5" s="90" t="s">
        <v>123</v>
      </c>
      <c r="B5" s="86"/>
      <c r="C5" s="86"/>
      <c r="D5" s="86"/>
      <c r="E5" s="86"/>
      <c r="F5" s="86"/>
      <c r="G5" s="86"/>
      <c r="Z5" s="83" t="s">
        <v>23</v>
      </c>
      <c r="AA5" s="84" t="s">
        <v>73</v>
      </c>
      <c r="AB5" s="84" t="s">
        <v>15</v>
      </c>
      <c r="AC5" s="84" t="s">
        <v>19</v>
      </c>
      <c r="AD5" s="85" t="s">
        <v>20</v>
      </c>
    </row>
    <row r="6" spans="1:30">
      <c r="A6" s="90" t="s">
        <v>124</v>
      </c>
      <c r="B6" s="86"/>
      <c r="C6" s="86"/>
      <c r="D6" s="86"/>
      <c r="E6" s="86"/>
      <c r="F6" s="86"/>
      <c r="G6" s="86"/>
    </row>
    <row r="7" spans="1:30">
      <c r="A7" s="90" t="s">
        <v>125</v>
      </c>
      <c r="B7" s="86"/>
      <c r="C7" s="86"/>
      <c r="D7" s="86"/>
      <c r="E7" s="86"/>
      <c r="F7" s="86"/>
      <c r="G7" s="86"/>
    </row>
    <row r="8" spans="1:30" ht="13.5">
      <c r="A8" s="86" t="s">
        <v>126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75</v>
      </c>
      <c r="B9" s="92" t="s">
        <v>32</v>
      </c>
      <c r="C9" s="92" t="s">
        <v>33</v>
      </c>
      <c r="D9" s="92" t="s">
        <v>34</v>
      </c>
      <c r="E9" s="93" t="s">
        <v>76</v>
      </c>
      <c r="F9" s="93" t="s">
        <v>36</v>
      </c>
      <c r="G9" s="93" t="s">
        <v>41</v>
      </c>
    </row>
    <row r="10" spans="1:30">
      <c r="A10" s="94"/>
      <c r="B10" s="94"/>
      <c r="C10" s="94" t="s">
        <v>58</v>
      </c>
      <c r="D10" s="94"/>
      <c r="E10" s="94" t="s">
        <v>34</v>
      </c>
      <c r="F10" s="94" t="s">
        <v>34</v>
      </c>
      <c r="G10" s="94" t="s">
        <v>34</v>
      </c>
    </row>
    <row r="12" spans="1:30">
      <c r="A12" s="86" t="s">
        <v>149</v>
      </c>
      <c r="B12" s="87">
        <f>Prehlad!H27</f>
        <v>0</v>
      </c>
      <c r="C12" s="87">
        <f>Prehlad!I27</f>
        <v>0</v>
      </c>
      <c r="D12" s="87">
        <f>Prehlad!J27</f>
        <v>0</v>
      </c>
      <c r="E12" s="88">
        <f>Prehlad!L27</f>
        <v>0</v>
      </c>
      <c r="F12" s="89">
        <f>Prehlad!N27</f>
        <v>0</v>
      </c>
      <c r="G12" s="89">
        <f>Prehlad!W27</f>
        <v>132.113</v>
      </c>
    </row>
    <row r="13" spans="1:30">
      <c r="A13" s="86" t="s">
        <v>188</v>
      </c>
      <c r="B13" s="87">
        <f>Prehlad!H36</f>
        <v>0</v>
      </c>
      <c r="C13" s="87">
        <f>Prehlad!I36</f>
        <v>0</v>
      </c>
      <c r="D13" s="87">
        <f>Prehlad!J36</f>
        <v>0</v>
      </c>
      <c r="E13" s="88">
        <f>Prehlad!L36</f>
        <v>0.6160400399999999</v>
      </c>
      <c r="F13" s="89">
        <f>Prehlad!N36</f>
        <v>0</v>
      </c>
      <c r="G13" s="89">
        <f>Prehlad!W36</f>
        <v>2.347</v>
      </c>
    </row>
    <row r="14" spans="1:30">
      <c r="A14" s="86" t="s">
        <v>201</v>
      </c>
      <c r="B14" s="87">
        <f>Prehlad!H42</f>
        <v>0</v>
      </c>
      <c r="C14" s="87">
        <f>Prehlad!I42</f>
        <v>0</v>
      </c>
      <c r="D14" s="87">
        <f>Prehlad!J42</f>
        <v>0</v>
      </c>
      <c r="E14" s="88">
        <f>Prehlad!L42</f>
        <v>14.237498100000002</v>
      </c>
      <c r="F14" s="89">
        <f>Prehlad!N42</f>
        <v>0</v>
      </c>
      <c r="G14" s="89">
        <f>Prehlad!W42</f>
        <v>9.1259999999999994</v>
      </c>
    </row>
    <row r="15" spans="1:30">
      <c r="A15" s="86" t="s">
        <v>209</v>
      </c>
      <c r="B15" s="87">
        <f>Prehlad!H49</f>
        <v>0</v>
      </c>
      <c r="C15" s="87">
        <f>Prehlad!I49</f>
        <v>0</v>
      </c>
      <c r="D15" s="87">
        <f>Prehlad!J49</f>
        <v>0</v>
      </c>
      <c r="E15" s="88">
        <f>Prehlad!L49</f>
        <v>43.825536</v>
      </c>
      <c r="F15" s="89">
        <f>Prehlad!N49</f>
        <v>0</v>
      </c>
      <c r="G15" s="89">
        <f>Prehlad!W49</f>
        <v>114.52800000000001</v>
      </c>
    </row>
    <row r="16" spans="1:30">
      <c r="A16" s="86" t="s">
        <v>222</v>
      </c>
      <c r="B16" s="87">
        <f>Prehlad!H55</f>
        <v>0</v>
      </c>
      <c r="C16" s="87">
        <f>Prehlad!I55</f>
        <v>0</v>
      </c>
      <c r="D16" s="87">
        <f>Prehlad!J55</f>
        <v>0</v>
      </c>
      <c r="E16" s="88">
        <f>Prehlad!L55</f>
        <v>0.30697999999999998</v>
      </c>
      <c r="F16" s="89">
        <f>Prehlad!N55</f>
        <v>0</v>
      </c>
      <c r="G16" s="89">
        <f>Prehlad!W55</f>
        <v>7.0439999999999996</v>
      </c>
    </row>
    <row r="17" spans="1:7">
      <c r="A17" s="86" t="s">
        <v>234</v>
      </c>
      <c r="B17" s="87">
        <f>Prehlad!H84</f>
        <v>0</v>
      </c>
      <c r="C17" s="87">
        <f>Prehlad!I84</f>
        <v>0</v>
      </c>
      <c r="D17" s="87">
        <f>Prehlad!J84</f>
        <v>0</v>
      </c>
      <c r="E17" s="88">
        <f>Prehlad!L84</f>
        <v>0.67380320000000016</v>
      </c>
      <c r="F17" s="89">
        <f>Prehlad!N84</f>
        <v>26.355000000000004</v>
      </c>
      <c r="G17" s="89">
        <f>Prehlad!W84</f>
        <v>780.98</v>
      </c>
    </row>
    <row r="18" spans="1:7">
      <c r="A18" s="86" t="s">
        <v>315</v>
      </c>
      <c r="B18" s="87">
        <f>Prehlad!H86</f>
        <v>0</v>
      </c>
      <c r="C18" s="87">
        <f>Prehlad!I86</f>
        <v>0</v>
      </c>
      <c r="D18" s="87">
        <f>Prehlad!J86</f>
        <v>0</v>
      </c>
      <c r="E18" s="88">
        <f>Prehlad!L86</f>
        <v>59.659857340000002</v>
      </c>
      <c r="F18" s="89">
        <f>Prehlad!N86</f>
        <v>26.355000000000004</v>
      </c>
      <c r="G18" s="89">
        <f>Prehlad!W86</f>
        <v>1046.1379999999999</v>
      </c>
    </row>
    <row r="20" spans="1:7">
      <c r="A20" s="86" t="s">
        <v>317</v>
      </c>
      <c r="B20" s="87">
        <f>Prehlad!H123</f>
        <v>0</v>
      </c>
      <c r="C20" s="87">
        <f>Prehlad!I123</f>
        <v>0</v>
      </c>
      <c r="D20" s="87">
        <f>Prehlad!J123</f>
        <v>0</v>
      </c>
      <c r="E20" s="88">
        <f>Prehlad!L123</f>
        <v>1.6056900000000001</v>
      </c>
      <c r="F20" s="89">
        <f>Prehlad!N123</f>
        <v>3.2000000000000001E-2</v>
      </c>
      <c r="G20" s="89">
        <f>Prehlad!W123</f>
        <v>216.60199999999998</v>
      </c>
    </row>
    <row r="21" spans="1:7">
      <c r="A21" s="86" t="s">
        <v>425</v>
      </c>
      <c r="B21" s="87">
        <f>Prehlad!H169</f>
        <v>0</v>
      </c>
      <c r="C21" s="87">
        <f>Prehlad!I169</f>
        <v>0</v>
      </c>
      <c r="D21" s="87">
        <f>Prehlad!J169</f>
        <v>0</v>
      </c>
      <c r="E21" s="88">
        <f>Prehlad!L169</f>
        <v>1.6203400000000003</v>
      </c>
      <c r="F21" s="89">
        <f>Prehlad!N169</f>
        <v>5.4000000000000006E-2</v>
      </c>
      <c r="G21" s="89">
        <f>Prehlad!W169</f>
        <v>309.38200000000006</v>
      </c>
    </row>
    <row r="22" spans="1:7">
      <c r="A22" s="86" t="s">
        <v>552</v>
      </c>
      <c r="B22" s="87">
        <f>Prehlad!H227</f>
        <v>0</v>
      </c>
      <c r="C22" s="87">
        <f>Prehlad!I227</f>
        <v>0</v>
      </c>
      <c r="D22" s="87">
        <f>Prehlad!J227</f>
        <v>0</v>
      </c>
      <c r="E22" s="88">
        <f>Prehlad!L227</f>
        <v>0.12790000000000001</v>
      </c>
      <c r="F22" s="89">
        <f>Prehlad!N227</f>
        <v>0.30700000000000005</v>
      </c>
      <c r="G22" s="89">
        <f>Prehlad!W227</f>
        <v>87.262000000000015</v>
      </c>
    </row>
    <row r="23" spans="1:7">
      <c r="A23" s="86" t="s">
        <v>705</v>
      </c>
      <c r="B23" s="87">
        <f>Prehlad!H237</f>
        <v>0</v>
      </c>
      <c r="C23" s="87">
        <f>Prehlad!I237</f>
        <v>0</v>
      </c>
      <c r="D23" s="87">
        <f>Prehlad!J237</f>
        <v>0</v>
      </c>
      <c r="E23" s="88">
        <f>Prehlad!L237</f>
        <v>1.602E-2</v>
      </c>
      <c r="F23" s="89">
        <f>Prehlad!N237</f>
        <v>0</v>
      </c>
      <c r="G23" s="89">
        <f>Prehlad!W237</f>
        <v>34.977000000000004</v>
      </c>
    </row>
    <row r="24" spans="1:7">
      <c r="A24" s="86" t="s">
        <v>731</v>
      </c>
      <c r="B24" s="87">
        <f>Prehlad!H239</f>
        <v>0</v>
      </c>
      <c r="C24" s="87">
        <f>Prehlad!I239</f>
        <v>0</v>
      </c>
      <c r="D24" s="87">
        <f>Prehlad!J239</f>
        <v>0</v>
      </c>
      <c r="E24" s="88">
        <f>Prehlad!L239</f>
        <v>3.3699500000000007</v>
      </c>
      <c r="F24" s="89">
        <f>Prehlad!N239</f>
        <v>0.39300000000000007</v>
      </c>
      <c r="G24" s="89">
        <f>Prehlad!W239</f>
        <v>648.22300000000007</v>
      </c>
    </row>
    <row r="27" spans="1:7">
      <c r="A27" s="86" t="s">
        <v>732</v>
      </c>
      <c r="B27" s="87">
        <f>Prehlad!H241</f>
        <v>0</v>
      </c>
      <c r="C27" s="87">
        <f>Prehlad!I241</f>
        <v>0</v>
      </c>
      <c r="D27" s="87">
        <f>Prehlad!J241</f>
        <v>0</v>
      </c>
      <c r="E27" s="88">
        <f>Prehlad!L241</f>
        <v>63.029807340000005</v>
      </c>
      <c r="F27" s="89">
        <f>Prehlad!N241</f>
        <v>26.748000000000005</v>
      </c>
      <c r="G27" s="89">
        <f>Prehlad!W241</f>
        <v>1694.3609999999999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127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6</v>
      </c>
      <c r="AA1" s="83" t="s">
        <v>7</v>
      </c>
      <c r="AB1" s="83" t="s">
        <v>8</v>
      </c>
      <c r="AC1" s="83" t="s">
        <v>9</v>
      </c>
      <c r="AD1" s="83" t="s">
        <v>10</v>
      </c>
    </row>
    <row r="2" spans="2:30" ht="18" customHeight="1">
      <c r="B2" s="4"/>
      <c r="C2" s="5" t="s">
        <v>123</v>
      </c>
      <c r="D2" s="5"/>
      <c r="E2" s="5"/>
      <c r="F2" s="5"/>
      <c r="G2" s="6" t="s">
        <v>77</v>
      </c>
      <c r="H2" s="5"/>
      <c r="I2" s="5"/>
      <c r="J2" s="66"/>
      <c r="Z2" s="83" t="s">
        <v>13</v>
      </c>
      <c r="AA2" s="84" t="s">
        <v>78</v>
      </c>
      <c r="AB2" s="84" t="s">
        <v>15</v>
      </c>
      <c r="AC2" s="84"/>
      <c r="AD2" s="85"/>
    </row>
    <row r="3" spans="2:30" ht="18" customHeight="1">
      <c r="B3" s="7"/>
      <c r="C3" s="8" t="s">
        <v>124</v>
      </c>
      <c r="D3" s="8"/>
      <c r="E3" s="8"/>
      <c r="F3" s="8"/>
      <c r="G3" s="9" t="s">
        <v>128</v>
      </c>
      <c r="H3" s="8"/>
      <c r="I3" s="8"/>
      <c r="J3" s="67"/>
      <c r="Z3" s="83" t="s">
        <v>17</v>
      </c>
      <c r="AA3" s="84" t="s">
        <v>79</v>
      </c>
      <c r="AB3" s="84" t="s">
        <v>15</v>
      </c>
      <c r="AC3" s="84" t="s">
        <v>19</v>
      </c>
      <c r="AD3" s="85" t="s">
        <v>20</v>
      </c>
    </row>
    <row r="4" spans="2:30" ht="18" customHeight="1">
      <c r="B4" s="10"/>
      <c r="C4" s="11" t="s">
        <v>125</v>
      </c>
      <c r="D4" s="11"/>
      <c r="E4" s="11"/>
      <c r="F4" s="11"/>
      <c r="G4" s="12"/>
      <c r="H4" s="11"/>
      <c r="I4" s="11"/>
      <c r="J4" s="68"/>
      <c r="Z4" s="83" t="s">
        <v>21</v>
      </c>
      <c r="AA4" s="84" t="s">
        <v>80</v>
      </c>
      <c r="AB4" s="84" t="s">
        <v>15</v>
      </c>
      <c r="AC4" s="84"/>
      <c r="AD4" s="85"/>
    </row>
    <row r="5" spans="2:30" ht="18" customHeight="1">
      <c r="B5" s="13"/>
      <c r="C5" s="14" t="s">
        <v>81</v>
      </c>
      <c r="D5" s="14"/>
      <c r="E5" s="14" t="s">
        <v>82</v>
      </c>
      <c r="F5" s="15"/>
      <c r="G5" s="15" t="s">
        <v>83</v>
      </c>
      <c r="H5" s="14"/>
      <c r="I5" s="15" t="s">
        <v>84</v>
      </c>
      <c r="J5" s="69" t="s">
        <v>129</v>
      </c>
      <c r="Z5" s="83" t="s">
        <v>23</v>
      </c>
      <c r="AA5" s="84" t="s">
        <v>79</v>
      </c>
      <c r="AB5" s="84" t="s">
        <v>15</v>
      </c>
      <c r="AC5" s="84" t="s">
        <v>19</v>
      </c>
      <c r="AD5" s="85" t="s">
        <v>20</v>
      </c>
    </row>
    <row r="6" spans="2:30" ht="18" customHeight="1">
      <c r="B6" s="4"/>
      <c r="C6" s="5" t="s">
        <v>2</v>
      </c>
      <c r="D6" s="5" t="s">
        <v>130</v>
      </c>
      <c r="E6" s="5"/>
      <c r="F6" s="5"/>
      <c r="G6" s="5" t="s">
        <v>85</v>
      </c>
      <c r="H6" s="5"/>
      <c r="I6" s="5"/>
      <c r="J6" s="66"/>
    </row>
    <row r="7" spans="2:30" ht="18" customHeight="1">
      <c r="B7" s="16"/>
      <c r="C7" s="17"/>
      <c r="D7" s="18" t="s">
        <v>131</v>
      </c>
      <c r="E7" s="18"/>
      <c r="F7" s="18"/>
      <c r="G7" s="18" t="s">
        <v>86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85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86</v>
      </c>
      <c r="H9" s="11"/>
      <c r="I9" s="11"/>
      <c r="J9" s="68"/>
    </row>
    <row r="10" spans="2:30" ht="18" customHeight="1">
      <c r="B10" s="7"/>
      <c r="C10" s="8" t="s">
        <v>87</v>
      </c>
      <c r="D10" s="8" t="s">
        <v>132</v>
      </c>
      <c r="E10" s="8"/>
      <c r="F10" s="8"/>
      <c r="G10" s="8" t="s">
        <v>85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86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88</v>
      </c>
      <c r="C15" s="29" t="s">
        <v>89</v>
      </c>
      <c r="D15" s="30" t="s">
        <v>32</v>
      </c>
      <c r="E15" s="30" t="s">
        <v>90</v>
      </c>
      <c r="F15" s="31" t="s">
        <v>91</v>
      </c>
      <c r="G15" s="28" t="s">
        <v>92</v>
      </c>
      <c r="H15" s="32" t="s">
        <v>93</v>
      </c>
      <c r="I15" s="43"/>
      <c r="J15" s="44"/>
    </row>
    <row r="16" spans="2:30" ht="18" customHeight="1">
      <c r="B16" s="33">
        <v>1</v>
      </c>
      <c r="C16" s="34" t="s">
        <v>94</v>
      </c>
      <c r="D16" s="148">
        <f>Prehlad!H86</f>
        <v>0</v>
      </c>
      <c r="E16" s="148">
        <f>Prehlad!I86</f>
        <v>0</v>
      </c>
      <c r="F16" s="149">
        <f>D16+E16</f>
        <v>0</v>
      </c>
      <c r="G16" s="33">
        <v>6</v>
      </c>
      <c r="H16" s="35" t="s">
        <v>133</v>
      </c>
      <c r="I16" s="75"/>
      <c r="J16" s="149">
        <v>0</v>
      </c>
    </row>
    <row r="17" spans="2:10" ht="18" customHeight="1">
      <c r="B17" s="36">
        <v>2</v>
      </c>
      <c r="C17" s="37" t="s">
        <v>95</v>
      </c>
      <c r="D17" s="150">
        <f>Prehlad!H239</f>
        <v>0</v>
      </c>
      <c r="E17" s="150">
        <f>Prehlad!I239</f>
        <v>0</v>
      </c>
      <c r="F17" s="149">
        <f>D17+E17</f>
        <v>0</v>
      </c>
      <c r="G17" s="36">
        <v>7</v>
      </c>
      <c r="H17" s="38" t="s">
        <v>134</v>
      </c>
      <c r="I17" s="8"/>
      <c r="J17" s="151">
        <v>0</v>
      </c>
    </row>
    <row r="18" spans="2:10" ht="18" customHeight="1">
      <c r="B18" s="36">
        <v>3</v>
      </c>
      <c r="C18" s="37" t="s">
        <v>96</v>
      </c>
      <c r="D18" s="150"/>
      <c r="E18" s="150"/>
      <c r="F18" s="149">
        <f>D18+E18</f>
        <v>0</v>
      </c>
      <c r="G18" s="36">
        <v>8</v>
      </c>
      <c r="H18" s="38" t="s">
        <v>135</v>
      </c>
      <c r="I18" s="8"/>
      <c r="J18" s="151">
        <v>0</v>
      </c>
    </row>
    <row r="19" spans="2:10" ht="18" customHeight="1">
      <c r="B19" s="36">
        <v>4</v>
      </c>
      <c r="C19" s="37" t="s">
        <v>97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98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99</v>
      </c>
      <c r="J20" s="155">
        <f>SUM(J16:J19)</f>
        <v>0</v>
      </c>
    </row>
    <row r="21" spans="2:10" ht="18" customHeight="1">
      <c r="B21" s="28" t="s">
        <v>100</v>
      </c>
      <c r="C21" s="42"/>
      <c r="D21" s="43" t="s">
        <v>101</v>
      </c>
      <c r="E21" s="43"/>
      <c r="F21" s="44"/>
      <c r="G21" s="28" t="s">
        <v>102</v>
      </c>
      <c r="H21" s="32" t="s">
        <v>103</v>
      </c>
      <c r="I21" s="43"/>
      <c r="J21" s="44"/>
    </row>
    <row r="22" spans="2:10" ht="18" customHeight="1">
      <c r="B22" s="33">
        <v>11</v>
      </c>
      <c r="C22" s="35" t="s">
        <v>136</v>
      </c>
      <c r="D22" s="45"/>
      <c r="E22" s="46">
        <v>0</v>
      </c>
      <c r="F22" s="149">
        <f>ROUND(((D16+E16+D17+E17+D18)*E22),2)</f>
        <v>0</v>
      </c>
      <c r="G22" s="36">
        <v>16</v>
      </c>
      <c r="H22" s="38" t="s">
        <v>104</v>
      </c>
      <c r="I22" s="77"/>
      <c r="J22" s="151">
        <v>0</v>
      </c>
    </row>
    <row r="23" spans="2:10" ht="18" customHeight="1">
      <c r="B23" s="36">
        <v>12</v>
      </c>
      <c r="C23" s="38" t="s">
        <v>137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139</v>
      </c>
      <c r="I23" s="77"/>
      <c r="J23" s="151">
        <v>0</v>
      </c>
    </row>
    <row r="24" spans="2:10" ht="18" customHeight="1">
      <c r="B24" s="36">
        <v>13</v>
      </c>
      <c r="C24" s="38" t="s">
        <v>138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140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105</v>
      </c>
      <c r="F26" s="155">
        <f>SUM(F22:F25)</f>
        <v>0</v>
      </c>
      <c r="G26" s="39">
        <v>20</v>
      </c>
      <c r="H26" s="49"/>
      <c r="I26" s="50" t="s">
        <v>106</v>
      </c>
      <c r="J26" s="155">
        <f>SUM(J22:J25)</f>
        <v>0</v>
      </c>
    </row>
    <row r="27" spans="2:10" ht="18" customHeight="1">
      <c r="B27" s="51"/>
      <c r="C27" s="52" t="s">
        <v>107</v>
      </c>
      <c r="D27" s="53"/>
      <c r="E27" s="54" t="s">
        <v>108</v>
      </c>
      <c r="F27" s="55"/>
      <c r="G27" s="28" t="s">
        <v>109</v>
      </c>
      <c r="H27" s="32" t="s">
        <v>110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111</v>
      </c>
      <c r="J28" s="149">
        <f>ROUND(F20,2)+J20+F26+J26</f>
        <v>0</v>
      </c>
    </row>
    <row r="29" spans="2:10" ht="18" customHeight="1">
      <c r="B29" s="56"/>
      <c r="C29" s="58" t="s">
        <v>112</v>
      </c>
      <c r="D29" s="58"/>
      <c r="E29" s="60"/>
      <c r="F29" s="55"/>
      <c r="G29" s="36">
        <v>22</v>
      </c>
      <c r="H29" s="38" t="s">
        <v>141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113</v>
      </c>
      <c r="D30" s="8"/>
      <c r="E30" s="60"/>
      <c r="F30" s="55"/>
      <c r="G30" s="36">
        <v>23</v>
      </c>
      <c r="H30" s="38" t="s">
        <v>142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114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115</v>
      </c>
      <c r="H32" s="63" t="s">
        <v>143</v>
      </c>
      <c r="I32" s="79"/>
      <c r="J32" s="80">
        <v>0</v>
      </c>
    </row>
    <row r="33" spans="2:10" ht="18" customHeight="1">
      <c r="B33" s="64"/>
      <c r="C33" s="65"/>
      <c r="D33" s="52" t="s">
        <v>116</v>
      </c>
      <c r="E33" s="65"/>
      <c r="F33" s="65"/>
      <c r="G33" s="65"/>
      <c r="H33" s="65" t="s">
        <v>117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112</v>
      </c>
      <c r="D35" s="58"/>
      <c r="E35" s="58"/>
      <c r="F35" s="57"/>
      <c r="G35" s="58" t="s">
        <v>112</v>
      </c>
      <c r="H35" s="58"/>
      <c r="I35" s="58"/>
      <c r="J35" s="82"/>
    </row>
    <row r="36" spans="2:10" ht="18" customHeight="1">
      <c r="B36" s="7"/>
      <c r="C36" s="8" t="s">
        <v>113</v>
      </c>
      <c r="D36" s="8"/>
      <c r="E36" s="8"/>
      <c r="F36" s="9"/>
      <c r="G36" s="8" t="s">
        <v>113</v>
      </c>
      <c r="H36" s="8"/>
      <c r="I36" s="8"/>
      <c r="J36" s="67"/>
    </row>
    <row r="37" spans="2:10" ht="18" customHeight="1">
      <c r="B37" s="56"/>
      <c r="C37" s="58" t="s">
        <v>108</v>
      </c>
      <c r="D37" s="58"/>
      <c r="E37" s="58"/>
      <c r="F37" s="57"/>
      <c r="G37" s="58" t="s">
        <v>108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Tom</cp:lastModifiedBy>
  <cp:revision>0</cp:revision>
  <cp:lastPrinted>2016-04-18T11:45:00Z</cp:lastPrinted>
  <dcterms:created xsi:type="dcterms:W3CDTF">1999-04-06T07:39:00Z</dcterms:created>
  <dcterms:modified xsi:type="dcterms:W3CDTF">2022-08-17T05:16:38Z</dcterms:modified>
</cp:coreProperties>
</file>